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-wn-ur7-dc-01\DocGAL\PROGRAMMAZIONE 2014-2020\MONITORAGGIO\MONITORAGGIO TRIMESTRALE SITO GAL\ANNO 2022\DICEMBRE\"/>
    </mc:Choice>
  </mc:AlternateContent>
  <xr:revisionPtr revIDLastSave="0" documentId="13_ncr:1_{C4D0BFF3-18E5-4547-849C-3F73DBA2B9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glio 1" sheetId="3" r:id="rId1"/>
    <sheet name="Foglio1" sheetId="4" r:id="rId2"/>
  </sheets>
  <definedNames>
    <definedName name="_xlnm._FilterDatabase" localSheetId="0" hidden="1">'foglio 1'!$A$2:$X$212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7" i="3" l="1"/>
  <c r="J187" i="3"/>
  <c r="K256" i="3" l="1"/>
  <c r="J256" i="3"/>
  <c r="I256" i="3"/>
  <c r="K247" i="3"/>
  <c r="J247" i="3"/>
  <c r="I247" i="3"/>
  <c r="K239" i="3"/>
  <c r="J239" i="3"/>
  <c r="I239" i="3"/>
  <c r="G256" i="3" l="1"/>
  <c r="F256" i="3"/>
  <c r="G247" i="3"/>
  <c r="F247" i="3"/>
  <c r="G239" i="3"/>
  <c r="F239" i="3"/>
  <c r="K21" i="3" l="1"/>
  <c r="K27" i="3"/>
  <c r="K142" i="3"/>
  <c r="K31" i="3"/>
  <c r="K35" i="3"/>
  <c r="K42" i="3"/>
  <c r="K46" i="3"/>
  <c r="K50" i="3"/>
  <c r="K52" i="3"/>
  <c r="K55" i="3" s="1"/>
  <c r="K62" i="3"/>
  <c r="K69" i="3"/>
  <c r="K72" i="3"/>
  <c r="K75" i="3"/>
  <c r="K79" i="3"/>
  <c r="K82" i="3"/>
  <c r="K85" i="3"/>
  <c r="K104" i="3"/>
  <c r="K109" i="3"/>
  <c r="K113" i="3"/>
  <c r="K116" i="3"/>
  <c r="K119" i="3"/>
  <c r="K122" i="3"/>
  <c r="K146" i="3"/>
  <c r="K151" i="3"/>
  <c r="K154" i="3"/>
  <c r="K187" i="3" s="1"/>
  <c r="K157" i="3"/>
  <c r="I21" i="3"/>
  <c r="I27" i="3"/>
  <c r="I31" i="3"/>
  <c r="I35" i="3"/>
  <c r="I42" i="3"/>
  <c r="I46" i="3"/>
  <c r="I50" i="3"/>
  <c r="I55" i="3"/>
  <c r="I69" i="3"/>
  <c r="I72" i="3"/>
  <c r="I75" i="3"/>
  <c r="I79" i="3"/>
  <c r="I82" i="3"/>
  <c r="I85" i="3"/>
  <c r="I88" i="3"/>
  <c r="I109" i="3"/>
  <c r="I113" i="3"/>
  <c r="I116" i="3"/>
  <c r="I119" i="3"/>
  <c r="I122" i="3"/>
  <c r="I142" i="3"/>
  <c r="I146" i="3"/>
  <c r="I151" i="3"/>
  <c r="I154" i="3"/>
  <c r="I157" i="3"/>
  <c r="J21" i="3"/>
  <c r="J27" i="3"/>
  <c r="J31" i="3"/>
  <c r="J35" i="3"/>
  <c r="J42" i="3"/>
  <c r="J46" i="3"/>
  <c r="J50" i="3"/>
  <c r="J55" i="3"/>
  <c r="J69" i="3"/>
  <c r="J72" i="3"/>
  <c r="J75" i="3"/>
  <c r="J79" i="3"/>
  <c r="J82" i="3"/>
  <c r="J85" i="3"/>
  <c r="J88" i="3"/>
  <c r="J109" i="3"/>
  <c r="J113" i="3"/>
  <c r="J116" i="3"/>
  <c r="J119" i="3"/>
  <c r="J122" i="3"/>
  <c r="J142" i="3"/>
  <c r="J146" i="3"/>
  <c r="J151" i="3"/>
  <c r="J154" i="3"/>
  <c r="J157" i="3"/>
  <c r="G179" i="3"/>
  <c r="G187" i="3" s="1"/>
  <c r="G157" i="3"/>
  <c r="F157" i="3"/>
  <c r="G154" i="3"/>
  <c r="F154" i="3"/>
  <c r="G151" i="3"/>
  <c r="F151" i="3"/>
  <c r="G146" i="3"/>
  <c r="F146" i="3"/>
  <c r="G142" i="3"/>
  <c r="F142" i="3"/>
  <c r="G122" i="3"/>
  <c r="F122" i="3"/>
  <c r="G119" i="3"/>
  <c r="F119" i="3"/>
  <c r="G116" i="3"/>
  <c r="F116" i="3"/>
  <c r="G113" i="3"/>
  <c r="F113" i="3"/>
  <c r="G109" i="3"/>
  <c r="F109" i="3"/>
  <c r="J104" i="3"/>
  <c r="I104" i="3"/>
  <c r="G104" i="3"/>
  <c r="F104" i="3"/>
  <c r="K97" i="3"/>
  <c r="J97" i="3"/>
  <c r="I97" i="3"/>
  <c r="G97" i="3"/>
  <c r="F97" i="3"/>
  <c r="K94" i="3"/>
  <c r="J94" i="3"/>
  <c r="I94" i="3"/>
  <c r="G94" i="3"/>
  <c r="F94" i="3"/>
  <c r="K91" i="3"/>
  <c r="J91" i="3"/>
  <c r="I91" i="3"/>
  <c r="G91" i="3"/>
  <c r="F91" i="3"/>
  <c r="G88" i="3"/>
  <c r="F88" i="3"/>
  <c r="G85" i="3"/>
  <c r="F85" i="3"/>
  <c r="G82" i="3"/>
  <c r="F82" i="3"/>
  <c r="G79" i="3"/>
  <c r="F79" i="3"/>
  <c r="G75" i="3"/>
  <c r="F75" i="3"/>
  <c r="G72" i="3"/>
  <c r="F72" i="3"/>
  <c r="G69" i="3"/>
  <c r="F69" i="3"/>
  <c r="J62" i="3"/>
  <c r="I62" i="3"/>
  <c r="G62" i="3"/>
  <c r="F62" i="3"/>
  <c r="G55" i="3"/>
  <c r="F55" i="3"/>
  <c r="G50" i="3"/>
  <c r="F50" i="3"/>
  <c r="G46" i="3"/>
  <c r="F46" i="3"/>
  <c r="G42" i="3"/>
  <c r="F42" i="3"/>
  <c r="G35" i="3"/>
  <c r="F35" i="3"/>
  <c r="G31" i="3"/>
  <c r="F31" i="3"/>
  <c r="F27" i="3"/>
  <c r="G27" i="3"/>
  <c r="G21" i="3"/>
  <c r="F21" i="3"/>
  <c r="J260" i="3" l="1"/>
  <c r="F260" i="3"/>
  <c r="G260" i="3"/>
  <c r="K260" i="3"/>
  <c r="I187" i="3"/>
  <c r="I260" i="3" s="1"/>
  <c r="L260" i="3" s="1"/>
</calcChain>
</file>

<file path=xl/sharedStrings.xml><?xml version="1.0" encoding="utf-8"?>
<sst xmlns="http://schemas.openxmlformats.org/spreadsheetml/2006/main" count="1563" uniqueCount="525">
  <si>
    <t>Beneficiari per Tipo di Intervento</t>
  </si>
  <si>
    <t>Bando - Deliberazione CdA del GAL</t>
  </si>
  <si>
    <t>Bando pubblicazione BURV</t>
  </si>
  <si>
    <t>Spesa ammessa</t>
  </si>
  <si>
    <t>Decreto di finanziabilità</t>
  </si>
  <si>
    <t>Anticipi</t>
  </si>
  <si>
    <t>Acconti</t>
  </si>
  <si>
    <t>Saldi</t>
  </si>
  <si>
    <t>Termine chiusura interventi</t>
  </si>
  <si>
    <t>Stato di attuazione</t>
  </si>
  <si>
    <t>AI</t>
  </si>
  <si>
    <t>OS</t>
  </si>
  <si>
    <t xml:space="preserve"> 6.4.2 Creazione e sviluppo di attività extra-agricole nelle aree rurali</t>
  </si>
  <si>
    <t>n. 45 del 05/06/2017</t>
  </si>
  <si>
    <t>n. 64 del 07/07/2017</t>
  </si>
  <si>
    <t>n. 257 del 09/02/2018</t>
  </si>
  <si>
    <t>CONCLUSA</t>
  </si>
  <si>
    <t>3.1</t>
  </si>
  <si>
    <t>IN CORSO</t>
  </si>
  <si>
    <t>1.1</t>
  </si>
  <si>
    <t>Tot.</t>
  </si>
  <si>
    <t>n. 46 del 05/06/2017</t>
  </si>
  <si>
    <t>n. 220 del 02/02/2018</t>
  </si>
  <si>
    <t>3.3</t>
  </si>
  <si>
    <t>RINUNCIATA</t>
  </si>
  <si>
    <t>n. 47 del 05/06/2017</t>
  </si>
  <si>
    <t>n. 219 del 02/02/2018</t>
  </si>
  <si>
    <t>n. 48 del 05/06/2017</t>
  </si>
  <si>
    <t>n. 221 del 02/02/2018</t>
  </si>
  <si>
    <t>7.5.1 Infrastrutture e informazione per lo sviluppo del turismo sostenibile nelle aree rurali</t>
  </si>
  <si>
    <t>n. 67 del 03/07/2017</t>
  </si>
  <si>
    <t>n. 66 del 14/07/2017</t>
  </si>
  <si>
    <t>n. 247 dell’08.02.2018</t>
  </si>
  <si>
    <t>3.2</t>
  </si>
  <si>
    <t>n. 53 del 05/06/2017</t>
  </si>
  <si>
    <t>n. 246 dell’08.02.2018</t>
  </si>
  <si>
    <t>n. 54 del 05/06/2017</t>
  </si>
  <si>
    <t>n. 248 del 08/02/2018</t>
  </si>
  <si>
    <t>n. 55 del 05/06/2017</t>
  </si>
  <si>
    <t>n. 250 del 08/02/2018</t>
  </si>
  <si>
    <t>16.1.1 Costituzione e gestione dei gruppi operativi del PEI in materia di produttività e sostenibilità in agricoltura</t>
  </si>
  <si>
    <t>n. 68 del 06/07/2017</t>
  </si>
  <si>
    <t>n. 244 del 07/02/2018</t>
  </si>
  <si>
    <t>1.2</t>
  </si>
  <si>
    <t>7.6.1 Recupero e riqualificazione del patrimonio architettonico dei villaggi e del paesaggio rurale</t>
  </si>
  <si>
    <t>n° 73 del 31/07/2017</t>
  </si>
  <si>
    <t>n. 77 del 11/08/2017</t>
  </si>
  <si>
    <t>n. 258 del 09.02.2018</t>
  </si>
  <si>
    <t>2.1</t>
  </si>
  <si>
    <t>7.6.1 Recupero e riqualificazione del patrimonio architettonico dei villaggi e del paesaggio rurale - PC2</t>
  </si>
  <si>
    <t>n. 64 del 03/07/2017</t>
  </si>
  <si>
    <t>n. 237 del 06.02.2018</t>
  </si>
  <si>
    <t>7.6.1 Recupero e riqualificazione del patrimonio architettonico dei villaggi e del paesaggio rurale - PC3</t>
  </si>
  <si>
    <t>n. 65 del 03/07/2017</t>
  </si>
  <si>
    <t>n. 238 del 06.02.2018</t>
  </si>
  <si>
    <t>4.2.1 Investimenti per la trasformazione e commercializzazione dei prodotti agricoli</t>
  </si>
  <si>
    <t>n. 73 del 31/07/2017</t>
  </si>
  <si>
    <t>n. 209 del 30.01.2018</t>
  </si>
  <si>
    <t>n. 74 del 04/09/2017</t>
  </si>
  <si>
    <t> n. 91 del 22/09/2017</t>
  </si>
  <si>
    <t>n. 270 del 14/02/2018</t>
  </si>
  <si>
    <t>n. 267 del 14/02/2018</t>
  </si>
  <si>
    <t>1.2.1 Sostegno ad attività dimostrative e azioni di informazione - PC2</t>
  </si>
  <si>
    <t>n. 86 del 06/11/2017</t>
  </si>
  <si>
    <t>n. 114 del 24/11/2017</t>
  </si>
  <si>
    <t>n. 527 del 30/03/2018</t>
  </si>
  <si>
    <t>1.2.1 Sostegno ad attività dimostrative e azioni di informazione - PC3</t>
  </si>
  <si>
    <t>n. 87 del 06/11/2017</t>
  </si>
  <si>
    <t>n. 525 del 30/03/2018</t>
  </si>
  <si>
    <t>1.2.1 Sostegno ad attività dimostrative e azioni di informazione - PC4</t>
  </si>
  <si>
    <t>n. 88 del 06/11/2017</t>
  </si>
  <si>
    <t>n. 528 del 30/03/2018</t>
  </si>
  <si>
    <t>1.2.1 Sostegno ad attività dimostrative e azioni di informazione</t>
  </si>
  <si>
    <t>n. 85 del 06/11/2017</t>
  </si>
  <si>
    <t>n.628 del 23/04/2018</t>
  </si>
  <si>
    <t xml:space="preserve">6.4.1 Creazione e Sviluppo della diversificazione delle imprese agricole </t>
  </si>
  <si>
    <t>n. 84 del 06/11/2017</t>
  </si>
  <si>
    <t>n. 114 del 24/11/2018</t>
  </si>
  <si>
    <t>n. 721 del 17/05/2018</t>
  </si>
  <si>
    <t>n. 22 del 04/06/2018</t>
  </si>
  <si>
    <t>n. 61 del 22/06/2018</t>
  </si>
  <si>
    <t>n. 107 del 14/11/2018</t>
  </si>
  <si>
    <t>16.2.1 Realizzazione di progetti pilota e sviluppo di nuovi prodotti, pratiche, processi e tecnologie</t>
  </si>
  <si>
    <t>n. 11 del 12/03/2018</t>
  </si>
  <si>
    <t>n. 29 del 23/03/2018</t>
  </si>
  <si>
    <t>n. 1020 del 21/08/2018</t>
  </si>
  <si>
    <t>16.9.1 Creazione e sviluppo di pratiche e reti per la diffusione dell’agricoltura sociale e delle fattorie didattiche</t>
  </si>
  <si>
    <t>n. 1 del 05.02.2018</t>
  </si>
  <si>
    <t>n. 16 del 16/02/2018</t>
  </si>
  <si>
    <t>n. 93 del 13/11/2018</t>
  </si>
  <si>
    <t>16.9.1 Creazione e sviluppo di pratiche e reti per la diffusione dell’agricoltura sociale e delle fattorie didattiche - PC3</t>
  </si>
  <si>
    <t>n. 2 del 05.02.2018</t>
  </si>
  <si>
    <t>n. 92 del 13/11/2018</t>
  </si>
  <si>
    <t>n. 30 del 30/07/2018</t>
  </si>
  <si>
    <t>n. 90 del 31/08/2018</t>
  </si>
  <si>
    <t>n. 29 del 30.07.2018</t>
  </si>
  <si>
    <t>KIKA SRL domanda n° 3766490</t>
  </si>
  <si>
    <t>NOVELLO FILIPPO domanda n° 3767478</t>
  </si>
  <si>
    <t>LEBELE S.N.C. DI COLPO LUIGI &amp; C. domanda n° 3766644</t>
  </si>
  <si>
    <t>CAMPOLONGO S.N.C. DI MOSELE IVANO STEFANI RICCARDO &amp; C. domanda n° 3767489</t>
  </si>
  <si>
    <t>PANIFICIO BONOMO PIETRO &amp; C. S.N.C. domanda n° 3766996</t>
  </si>
  <si>
    <t>ALBERGO BELVEDERE SAS domanda n° 3767437</t>
  </si>
  <si>
    <t>SAMBA S.N.C. DI SAMBUGARO ELENA &amp; C. domanda n° 3767419</t>
  </si>
  <si>
    <t>HOTEL ALPI S.N.C. DI MUNARI GIOVANNI E ENZO domanda n° 3767404</t>
  </si>
  <si>
    <t>CALLEGARI MADDALENA domanda n° 3767524</t>
  </si>
  <si>
    <t>CAMPOMULETTO S.A.S. DI RIGONI RINALDO &amp; C. domanda n° 3767507</t>
  </si>
  <si>
    <t>PASTICCERIA CARLI DI DAL SASSO MARIARINA, MICHELA, CARLA &amp; C. S.N.C. domanda n° 3767868</t>
  </si>
  <si>
    <t>F.LLI FIORENTINI S.A.S. DI FIORENTINI MARA domanda n° 3765827</t>
  </si>
  <si>
    <t>TODESCO GIAMPIETRO domanda n° 3766984</t>
  </si>
  <si>
    <t xml:space="preserve">RIGONI FRANCA SUBENTRATA POI DALLA DITTA "OSTERIA AL CACCIATORE SAS" domanda n° 3766637 </t>
  </si>
  <si>
    <t xml:space="preserve">LOCANDA STELLA ALPINA domanda n° 3761195 </t>
  </si>
  <si>
    <t xml:space="preserve">BERGHEN S.R.L. domanda n° 3765996 </t>
  </si>
  <si>
    <t>CORTESE STEFANO DI CORTESE FABRIZIO &amp; C. S.N.C. domanda n° 3767100</t>
  </si>
  <si>
    <t xml:space="preserve">19.2.1.x Attività di informazione per lo sviluppo della conoscenza e della fruibilità dei territori rurali </t>
  </si>
  <si>
    <t>n. 17 del 06.05.2019</t>
  </si>
  <si>
    <t>n. 63 del 14/06/2019</t>
  </si>
  <si>
    <t>N. 1576 del 10/10/2019</t>
  </si>
  <si>
    <t>n. 18 del 06.05.2019</t>
  </si>
  <si>
    <t>N. 1577 del 10/10/2019</t>
  </si>
  <si>
    <t>n. 19 del 06.05.2019</t>
  </si>
  <si>
    <t>N. 1578 del 10/10/2019</t>
  </si>
  <si>
    <t xml:space="preserve">WAR INDUSTRY DI BARBARA GUERRA domanda n° 3767292 </t>
  </si>
  <si>
    <t>TRATTORIA DA TOI DI XAUSA MARCO domanda n° 3767513</t>
  </si>
  <si>
    <t>VENETO BIKE domanda n° 3767485</t>
  </si>
  <si>
    <t>TRATTORIA DA AGNESE DI POZZA GIOVANNI &amp; c. snc domanda n° 3767686</t>
  </si>
  <si>
    <t>BAR RISTORANTE ALBERGO LA BETULLA DI CALIARO GIANFRANCO domanda n° 3767491</t>
  </si>
  <si>
    <t xml:space="preserve">CALIARO VIRGILIO domanda n° 3767492 </t>
  </si>
  <si>
    <t>SAVIO MICHELE domanda n° 3766976</t>
  </si>
  <si>
    <t xml:space="preserve">CAROLLO EVENTI S.A.S. DI CAROLLO ALBERT &amp; C. domanda n° 3767672 </t>
  </si>
  <si>
    <t>UNIONE MONTANA SPETTABILE REGGENZA SETTE COMUNI domanda n° 3768281</t>
  </si>
  <si>
    <t>UNIONE MONTANA PASUBIO-ALTO VICENTINO domanda n° 3769825</t>
  </si>
  <si>
    <t>COMUNE DI VALLI DEL PASUBIO domanda n° 3769064</t>
  </si>
  <si>
    <t xml:space="preserve">COMUNE DI CONCO domanda n° 3770543 </t>
  </si>
  <si>
    <t xml:space="preserve">COMUNE DI MOLVENA domanda n° 3765331 </t>
  </si>
  <si>
    <t>COMUNE DI MAROSTICA domanda n° 3768494</t>
  </si>
  <si>
    <t>COMUNE DI PIANEZZE domanda n° 3770718</t>
  </si>
  <si>
    <t>COMUNE DI VALDAGNO domanda n° 3770312</t>
  </si>
  <si>
    <t xml:space="preserve">COMUNE DI CRESPADORO domanda n° 3770501 </t>
  </si>
  <si>
    <t>COMUNE DI VELO D'ASTICO domanda n° 3766438</t>
  </si>
  <si>
    <t>COMUNE DI ARSIERO domanda n° 3769098</t>
  </si>
  <si>
    <t xml:space="preserve">COMUNE DI POSINA domanda n° 3770254 </t>
  </si>
  <si>
    <t xml:space="preserve">SOCIETA' AGRICOLA BISELE SOCIETA' SEMPLICE domanda n° 3762075 </t>
  </si>
  <si>
    <t>DALLA RIVA GIGLIOLA domanda n° 3769585</t>
  </si>
  <si>
    <t>WAISTER DI RELA RICCARDO domanda n° 3768488</t>
  </si>
  <si>
    <t>ASSOCIAZIONE FORESTALE VICENTINA domanda n° 3762485</t>
  </si>
  <si>
    <t xml:space="preserve">VALMORBIDA ELIO domanda n° 3769056 </t>
  </si>
  <si>
    <t>COMUNE DI ASIAGO domanda n° 3759370</t>
  </si>
  <si>
    <t>COMUNE DI CISMON DEL GRAPPA subentrata dal Comune di Valbrenta domanda n° 3767593</t>
  </si>
  <si>
    <t xml:space="preserve">COMUNE DI LUSIANA subentrata dal Comune di Lusiana Conco domanda n° 3762987 </t>
  </si>
  <si>
    <t>COMUNE DI TORREBELVICINO domanda n° 3766822</t>
  </si>
  <si>
    <t xml:space="preserve">IPAB LA PIEVE domanda n° 3767922 </t>
  </si>
  <si>
    <t xml:space="preserve">COMUNE DI VALDAGNO domanda n° 3768544 </t>
  </si>
  <si>
    <t>COMUNE DI POSINA domanda n° 3769035</t>
  </si>
  <si>
    <t>LATTERIA DI SOLIGO SOCIETA' AGRICOLA COOPERATIVA domanda n° 3769430</t>
  </si>
  <si>
    <t xml:space="preserve">CASEIFICIO PENNAR ASIAGO SOCIETA' COOPERATIVA AGRICOLA domanda n° 3765797 </t>
  </si>
  <si>
    <t>COMUNE DI MAROSTICA domanda n° 3774642</t>
  </si>
  <si>
    <t>COMUNE DI VALDAGNO domanda n° 3774664</t>
  </si>
  <si>
    <t>UNIONE MONTANA ALTO ASTICO domanda n° 3771500</t>
  </si>
  <si>
    <t>C.I.P.A.T. domanda n° 3807145</t>
  </si>
  <si>
    <t>C.I.P.A.T. domanda n° 3801691</t>
  </si>
  <si>
    <t>C.I.P.A.T. domanda n° 3805483</t>
  </si>
  <si>
    <t>IMPRESA VERDE VICENZA domanda n° 3833837</t>
  </si>
  <si>
    <t>IMPRESA VERDE VICENZA domanda n° 3833908</t>
  </si>
  <si>
    <t xml:space="preserve">IMPRESA VERDE VICENZA domanda n° 3829092 </t>
  </si>
  <si>
    <t>IMPRESA VERDE VICENZA domanda n° 3830516</t>
  </si>
  <si>
    <t xml:space="preserve">IMPRESA VERDE VICENZA domanda n° 3830534 </t>
  </si>
  <si>
    <t>I FIGARI domanda n° 3809633</t>
  </si>
  <si>
    <t>DALLA PALMA WALTER domanda n° 3809252</t>
  </si>
  <si>
    <t>FATTORIA CORTESE domanda n° 3809248</t>
  </si>
  <si>
    <t>COMUNE DI SANTORSO domanda n° 4094386</t>
  </si>
  <si>
    <t>COMUNE DI ARSIERO domanda n° 4097790</t>
  </si>
  <si>
    <t>UNIVERSITA' DI PADOVA domanda n° 3868082</t>
  </si>
  <si>
    <t>LA PACHAMAMA domanda n° 3987905</t>
  </si>
  <si>
    <t>MIOLA SUSANNA domanda n° 4103448</t>
  </si>
  <si>
    <t>CAFFE' ROMA domanda n° 4125110</t>
  </si>
  <si>
    <t>VILLA CIARDI domanda n° 4122195</t>
  </si>
  <si>
    <t>COLPO CECILIA domanda n° 4126125</t>
  </si>
  <si>
    <t>LA QUINTA domanda n° 4126166</t>
  </si>
  <si>
    <t>LA CASA DEL GNOCCO domanda n° 4126475</t>
  </si>
  <si>
    <t xml:space="preserve">3M domanda n° 4126473 </t>
  </si>
  <si>
    <t>TERRAZZA CASA ROSSA domanda n° 4125172</t>
  </si>
  <si>
    <t>VALENTE FILIPPO domanda n° 4121255</t>
  </si>
  <si>
    <t>STELLA D'ITALIA domanda n° 4115236</t>
  </si>
  <si>
    <t>KUBELEK domanda n° 4125623</t>
  </si>
  <si>
    <t>CAMPOLONGO domanda n° 4116911</t>
  </si>
  <si>
    <t>COLPO GASPARE E FIGLI SNC domanda n° 4125147</t>
  </si>
  <si>
    <t>LA BOCCHETTA domanda n° 4121655</t>
  </si>
  <si>
    <t xml:space="preserve">ALBERGO BELVEDERE domanda n° 4123234 </t>
  </si>
  <si>
    <t>PANIFICIO CUNICO domanda n° 4127978</t>
  </si>
  <si>
    <t>COGO DANIELA domanda n° 4115347</t>
  </si>
  <si>
    <t>LOCANDA STELLA ALPINA domanda n° 4117990</t>
  </si>
  <si>
    <t>VENETO AGRICOLTURA domanda n° 4121499</t>
  </si>
  <si>
    <t>COSTENARO LUCA domanda n° 4121524</t>
  </si>
  <si>
    <t>UNIONE MONTANA ASTICO domanda n° 4421464</t>
  </si>
  <si>
    <t>UNIONE MONTANA SPETTABILE REGGENZA DEI SETTE COMUNI domanda n° 4418565</t>
  </si>
  <si>
    <t>UNIONE MONTANA PASUBIO ALTO VICENTINO domanda n° 4420356</t>
  </si>
  <si>
    <t>UNIONE MONTANA ALTO ASTICO domanda n° 4423285</t>
  </si>
  <si>
    <t xml:space="preserve">COMUNE DI VALDAGNO domanda n° 4422043 </t>
  </si>
  <si>
    <t xml:space="preserve"> 23/02/2021</t>
  </si>
  <si>
    <t>BARDELLI MARIA - domanda n° 4762217</t>
  </si>
  <si>
    <t>n. 98 del 03/07/2020</t>
  </si>
  <si>
    <t>n.23 del 23.06.2020</t>
  </si>
  <si>
    <t>RIGONI MARTA - domanda n° 4765038</t>
  </si>
  <si>
    <t xml:space="preserve">RIGONI MARCO - domanda n° 4765794 </t>
  </si>
  <si>
    <t>SGREBANI'S S.A.S. DI TUMOLERO ALESSANDRO &amp; C. - domanda n° 4766163</t>
  </si>
  <si>
    <t xml:space="preserve">LINTA PARK HOTEL SRL - domanda n° 4765899 </t>
  </si>
  <si>
    <t>HOTEL CROCE BIANCA S.A.S. DI SARA RIGONI &amp; C. - domanda n° 4763499</t>
  </si>
  <si>
    <t>CAMPOLONGO S.N.C. DI MOSELE IVANO STEFANI RICCARDO &amp; C. - domanda n°  4765888</t>
  </si>
  <si>
    <t xml:space="preserve"> STELLA ALESSANDRA - domanda n°  4764954</t>
  </si>
  <si>
    <t xml:space="preserve"> PANOZZO GIUSEPPE E FIGLIO S.N.C. - domanda n°  4765701</t>
  </si>
  <si>
    <t xml:space="preserve"> ALBERGO EUROPA S.A.S. DEI F.LLI MOSELE MARCANTONIO E VITO &amp; C. - domanda n°  4765988</t>
  </si>
  <si>
    <t xml:space="preserve">LA BOCCHETTA DI CRESTANI NADIA E CHIARA S.N.C. - domanda n° 4742653 </t>
  </si>
  <si>
    <t xml:space="preserve">RIFUGIO LARICI S.N.C. DI BROTTO ANTONELLA &amp; C. - domanda n° 4755914 </t>
  </si>
  <si>
    <t xml:space="preserve">PAN &amp; CICCIA SAS DI PIASENTIN ENRICO, PAOLO &amp; C - domanda n° 4765495 </t>
  </si>
  <si>
    <t xml:space="preserve"> KIKA SRL - domanda n° 4765791</t>
  </si>
  <si>
    <t xml:space="preserve"> PANIFICIO BONOMO PIETRO &amp; C. SNC - domanda n° 4764451</t>
  </si>
  <si>
    <t xml:space="preserve"> KUBELEK S.R.L. - domanda n° 4763535</t>
  </si>
  <si>
    <t xml:space="preserve"> HM-HOTEL MILANO SNC DI RIGONI ALFREDO &amp; C. - domanda n° 4763506</t>
  </si>
  <si>
    <t xml:space="preserve"> BETTIO LUCIA - domanda n° 4765954</t>
  </si>
  <si>
    <t xml:space="preserve"> SEI STELLE SRL - domanda n° 4753867</t>
  </si>
  <si>
    <t xml:space="preserve"> HUTTA DI FORTE ROBERTA - domanda n° 4765819</t>
  </si>
  <si>
    <t xml:space="preserve"> PASTICCERIA CARLI DI DAL SASSO MARIARINA, MICHELA E CARLA S.N.C. - domanda n° 4763497</t>
  </si>
  <si>
    <t xml:space="preserve"> PARADISO S.A.S. DI DAL SASSO PAOLA E C. - domanda n° 4763818</t>
  </si>
  <si>
    <t xml:space="preserve"> ALBERGO BELVEDERE SAS DI SPILLER MIRIAM E FIGLI - domanda n° 4759770</t>
  </si>
  <si>
    <t xml:space="preserve"> CIMA LARICI - S.R.L. - domanda n° 4745380</t>
  </si>
  <si>
    <t xml:space="preserve"> PIZZERIA BAR RISTORANTE CAMPING EKAR DI COSTA FRANCESCO - domanda n° 4763502</t>
  </si>
  <si>
    <t xml:space="preserve"> RIGONI LORIS - domanda n° 4765189</t>
  </si>
  <si>
    <t xml:space="preserve"> CEOLA MATTEA - domanda n° 4758502</t>
  </si>
  <si>
    <t>N. 692 del 26.02.2021</t>
  </si>
  <si>
    <t>EDELWEISS SNC DI PESAVENTO WALTER&amp;C. domanda N. 4763501</t>
  </si>
  <si>
    <t>87258.84</t>
  </si>
  <si>
    <t>n. 569 del 26/02/2019</t>
  </si>
  <si>
    <t xml:space="preserve"> </t>
  </si>
  <si>
    <t>N. 579 del 01.02.2021</t>
  </si>
  <si>
    <t>n. 557 del 27/02/2019</t>
  </si>
  <si>
    <t>50778,56 </t>
  </si>
  <si>
    <t>REVOCATA</t>
  </si>
  <si>
    <t xml:space="preserve">Tipo di intervento </t>
  </si>
  <si>
    <t xml:space="preserve">Locazione </t>
  </si>
  <si>
    <t>Asiago</t>
  </si>
  <si>
    <t>Ristorazione: Ristrutturazione dei fabbricati e ammodernamento dei fabbricati/ Acquisto nuovi macchinari e attrezzature</t>
  </si>
  <si>
    <t>Lusiana</t>
  </si>
  <si>
    <t>Conco</t>
  </si>
  <si>
    <t>Attività e servizi di alloggio: Ristrutturazione dei fabbricati e ammodernamento dei fabbricati/ Acquisto nuovi macchinari e attrezzature</t>
  </si>
  <si>
    <t>Rotzo</t>
  </si>
  <si>
    <t>Ristrutturazione e ammodernamento dei fabbricati/ Acquisto di nuovi macchinari ed attrezzature</t>
  </si>
  <si>
    <t>Acquisto e sviluppo programmi informatici/ Ristrutturazione e ammodernamento dei fabbricati/ Acquisto di nuovi macchinari ed attrezzature</t>
  </si>
  <si>
    <t>Roana</t>
  </si>
  <si>
    <t>Foza</t>
  </si>
  <si>
    <t xml:space="preserve">Lusiana </t>
  </si>
  <si>
    <t xml:space="preserve">Attività e servizi di alloggio: spese generalie e sistemazione aree esterne </t>
  </si>
  <si>
    <t>Gallio</t>
  </si>
  <si>
    <t>Gelaterie e pasticcerie: Acquisto e sviluppo di programmi informatici, Ristrutturazione e ammodernamento dei fabbricati/ Acquisto di nuovi macchinari ed attrezzature</t>
  </si>
  <si>
    <t xml:space="preserve">San Nazario </t>
  </si>
  <si>
    <t>Produzione di prodotti di panetteria: Ristrutturazione e ammodernamento dei fabbricati/ Acquisto di nuovi macchinari ed attrezzature</t>
  </si>
  <si>
    <t>Attività e servizi di alloggio: Acquisto di nuovi macchinari ed attrezzature</t>
  </si>
  <si>
    <t xml:space="preserve">Gallio </t>
  </si>
  <si>
    <t xml:space="preserve">Conco </t>
  </si>
  <si>
    <t>Ristorazione con somministrazione: Acquisto e sviluppo di programmi informatici/Ristrutturazione e ammodernamento dei fabbricati/ Acquisto di nuovi macchinari ed attrezzature</t>
  </si>
  <si>
    <t xml:space="preserve">Marostica </t>
  </si>
  <si>
    <t>Ristorazione con somministrazione: Spese generali/ Acquisto di nuovi macchinari ed attrezzature</t>
  </si>
  <si>
    <t>Noleggio di biciclette: Spese generali/ Acquisto di nuovi macchinari ed attrezzature/ Acquisto e sviluppo di programmi informatici</t>
  </si>
  <si>
    <t>Ristorazione con somministrazione: Spese generali/ Acquisto di nuovi macchinari ed attrezzature/ Ristrutturazione e ammodernamento dei fabbricati</t>
  </si>
  <si>
    <t>Crespadoro</t>
  </si>
  <si>
    <t>Attività e servizi di alloggio: Spese generali/ Acquisto di nuovi macchinari ed attrezzature/ Ristrutturazione e ammodernamento dei fabbricati</t>
  </si>
  <si>
    <t>Attività e servizi di alloggio: spese generali/ sistemazione aree esterne / Acquisto di nuovi macchinari ed attrezzature</t>
  </si>
  <si>
    <t xml:space="preserve">Crespadro </t>
  </si>
  <si>
    <t>Velo D'Astico</t>
  </si>
  <si>
    <t>Attività delle guide: spese generali /Ristrutturazione e ammodernamento dei fabbricati/ Acquisto di nuovi macchinari ed attrezzature</t>
  </si>
  <si>
    <t xml:space="preserve">Posina </t>
  </si>
  <si>
    <t xml:space="preserve">Ristorazione con somministrazione: spese generali/ sistemazione aree esterne </t>
  </si>
  <si>
    <t xml:space="preserve">Asiago </t>
  </si>
  <si>
    <t>Torrebelvicino, santorso, valli del pasubio, Monte di malo</t>
  </si>
  <si>
    <t>Valli del Pasubio, Recoaro Terme</t>
  </si>
  <si>
    <t>Molvena</t>
  </si>
  <si>
    <t>Valdagno</t>
  </si>
  <si>
    <t>Posina</t>
  </si>
  <si>
    <t>Vela D'Astico</t>
  </si>
  <si>
    <t>Arsierio</t>
  </si>
  <si>
    <t xml:space="preserve">Roana </t>
  </si>
  <si>
    <t xml:space="preserve">Recoaro terme </t>
  </si>
  <si>
    <t>Thiene</t>
  </si>
  <si>
    <t xml:space="preserve">Valli del Pasubio </t>
  </si>
  <si>
    <t xml:space="preserve">Cismon del Grappa </t>
  </si>
  <si>
    <t>Torrebelvicino</t>
  </si>
  <si>
    <t>Breganze</t>
  </si>
  <si>
    <t xml:space="preserve">Valdagno </t>
  </si>
  <si>
    <t xml:space="preserve">realizzazione di servizi e strumentidi promozione e propedeutici  alla commercializzazione dell'offerta turistica integrata </t>
  </si>
  <si>
    <t xml:space="preserve">valorizzazione, riqualificazione e messa in sicurezza di "infrastrutture su piccola scala"/iniziative informative finalizzate ad ampliare la conoscenza dell'offerta del sistema turistico nelle aree rurali </t>
  </si>
  <si>
    <t>Interventi di informazione</t>
  </si>
  <si>
    <t>Rifugio: Acquisto nuovi macchinari e attrezzature</t>
  </si>
  <si>
    <t>Vicenza</t>
  </si>
  <si>
    <t>Affittacamere per brevi soggiorni - acquisto o sviluppo di programmi informatici/ristrutturazione - ammodernamento di fabbricati</t>
  </si>
  <si>
    <t xml:space="preserve">ristrutturazione e acquisto macchinari </t>
  </si>
  <si>
    <t>Acquisto macchinari e attrezzature</t>
  </si>
  <si>
    <t xml:space="preserve">Ristorazione: ristrutturazione e mmodernamento/ Qacquisto nuovi macchinari </t>
  </si>
  <si>
    <t xml:space="preserve">Albergo: ristrutturazione e acquisto nuovi macchinari </t>
  </si>
  <si>
    <t xml:space="preserve">Albergo: Ristrutturaziuone e acquisto di nuovi macchinari </t>
  </si>
  <si>
    <t>Ristorazione: ristrutturazione</t>
  </si>
  <si>
    <t>Albergo: ristrutturazione e ammodernamento, acquisto nuovi macchinari</t>
  </si>
  <si>
    <t>Albergo: ristrutturazione</t>
  </si>
  <si>
    <t>Albergo: sistemazione aree esterne e acquisto macchinari</t>
  </si>
  <si>
    <t>Acquisto macchinari per rifugio</t>
  </si>
  <si>
    <t>Ristorazione: acquisto nuovi macchinari</t>
  </si>
  <si>
    <t xml:space="preserve">Risrorazione: Ristriutturazione locali, Acquisto di nuovi macchinari </t>
  </si>
  <si>
    <t>Acquisto di programmi informatici , macchinari, attrazzature</t>
  </si>
  <si>
    <t xml:space="preserve">Ristorazione: acquisto nuovi macchinari </t>
  </si>
  <si>
    <t>Ristrutturazione albergo, acquisto macchinari , ristrutturazione</t>
  </si>
  <si>
    <t>Tonezza del cimone</t>
  </si>
  <si>
    <t>Ristrutturazione albergo</t>
  </si>
  <si>
    <t>ristrutturazione bar, sistemazione aree esterne e acquisto macchianari</t>
  </si>
  <si>
    <t>acquyisto macchinari ed attrezzature per alloggio</t>
  </si>
  <si>
    <t>Ristrutturazione bar</t>
  </si>
  <si>
    <t>acquisto programma informatico, macchinari e attrezzature albergo</t>
  </si>
  <si>
    <t>Albergo acquisto programmi informatici, macchinari e attrezzature</t>
  </si>
  <si>
    <t>Acquisto attrezzature per rifugio</t>
  </si>
  <si>
    <t>Ristrutturazione ristorante</t>
  </si>
  <si>
    <t>Acquisto attrezzatura per attività</t>
  </si>
  <si>
    <t>Acquisto nuove attrezzature per bar</t>
  </si>
  <si>
    <t xml:space="preserve">Ristrutturazione attività e acquisto macchinari </t>
  </si>
  <si>
    <t>Cogollo del Cengio</t>
  </si>
  <si>
    <t>Enego</t>
  </si>
  <si>
    <t>Santorso</t>
  </si>
  <si>
    <t>Arsiero</t>
  </si>
  <si>
    <t>Legnaro</t>
  </si>
  <si>
    <t xml:space="preserve">Passaporto ambientale: Realizzazione di progetto pilota e sviluppo di nuovi prodotti </t>
  </si>
  <si>
    <t>Creazione gruppo di cooperazione: azioni di agricoltura sociale volte a migliorare la qualità della vita</t>
  </si>
  <si>
    <t>Ristorazione: acquisto di macchinari e attrezzature</t>
  </si>
  <si>
    <t>Ristrutturazione Albergo</t>
  </si>
  <si>
    <t>Ristrutturazione e accquisto macchinari</t>
  </si>
  <si>
    <t>Ristorazioen: Ristrutturazione e acquisto macchinari/attrezzature</t>
  </si>
  <si>
    <t>Acquisto  di nuovi macchinari /attrezzature e ristrutturazione</t>
  </si>
  <si>
    <t>Ristrutturazione/acquisto attrezzature e programmi info</t>
  </si>
  <si>
    <t xml:space="preserve">Ristorazione: ristrutturazione, acquisto nuovi macchinari </t>
  </si>
  <si>
    <t>Acquisto nuove attrezzature per ristorazione e ristrutturazione</t>
  </si>
  <si>
    <t>Ristrutturazione e acquisto nuove attrezzature</t>
  </si>
  <si>
    <t>Acquisto attrezzature  per rifugio</t>
  </si>
  <si>
    <t>Ristorazione: acquisto macchinari  e ristrutturazione</t>
  </si>
  <si>
    <t>Ristrutturazione e ammodernamento dei fabbricati,Acquisto di nuovi macchinari ed attrezzature</t>
  </si>
  <si>
    <t>Albergo: ristrutturazione e sistemazione aree esterne</t>
  </si>
  <si>
    <t>Acquisto nuovi macchinari per panificio</t>
  </si>
  <si>
    <t>Acquisto nuovi macchinari per pasticceria/gelateria</t>
  </si>
  <si>
    <t xml:space="preserve">Ristrutturazione albergo, acquisto macchinari </t>
  </si>
  <si>
    <t>Cismon Del Grappa</t>
  </si>
  <si>
    <t>Fara Vicentino</t>
  </si>
  <si>
    <t>Pianezze</t>
  </si>
  <si>
    <t xml:space="preserve">UNIONE MONTANA ALTO ASTICO </t>
  </si>
  <si>
    <t xml:space="preserve">Intervento di valorizzazione, riqualificazione e messa in sicurezza dell’itinerario denominato “strada Ortigara” </t>
  </si>
  <si>
    <t>Riqualificazione della casara di malga costalunga -  Spese generali, Investimenti materiali di carattere edilizio</t>
  </si>
  <si>
    <t>Progetto “CUORE DELLA
PEDEMONTANA” - Iniziative e strumenti informativi finalizzati a
migliorare e diffondere la conoscenza e la fruibilità dei
territori e dell'offerta turistica</t>
  </si>
  <si>
    <t>Valorizzazione del patrimonio storico culturale attraverso lo sviluppo di una rete di percorsi esistentI per la promozione del turismo sostenibile. La fruizione della mobilità dolce come mezzo di sviluppo e valorizzazione della memoria e dei luoghi della civiltà rurale. “L'UOMO, LA STORIA E L'AMBIENTE PER LO SVILUPPO TURISTICO”</t>
  </si>
  <si>
    <t>Riqualificazione itinerario ciclabile tra Valli del Pasubio e ecoaro Terme</t>
  </si>
  <si>
    <t>PROGETTO PER LA QUALIFICAZIONE DI ITINERARI E PERCORSI PER LA PROMOZIONE TURISTICA DEI COMUNI DI CONCO, CAMPOLONGO E VALSTAGNA</t>
  </si>
  <si>
    <t>Lavori di sistemazione di sentieri comunali Mason Vicentin Molvena</t>
  </si>
  <si>
    <t>Progetto di riqualificazione e valorizzazione di percorsi esistenti. Localizzazione tra la frazione di Meda e Poggio Curegno.</t>
  </si>
  <si>
    <t>Interventi per la valorizzazione di alcune aree in località Pria</t>
  </si>
  <si>
    <t>Sviluppo e innovazione della filiera bio locale mediante messa a punto di
metodiche innovative per la produzione di piantine per agricoltura biologica</t>
  </si>
  <si>
    <t>New BioAlpineGrass: sviluppare una filiera locale “bio”</t>
  </si>
  <si>
    <t>La carbonella locale come strumento strategico per recuperare la competitività delle imprese forestali e aumentarne le prestazioni economiche</t>
  </si>
  <si>
    <t>Selvicoltura di precisione per la competitività della filiera foresta legno e la valorizzazione delle micro proprietà forestali nelle aree marginali della Montagna Vic na</t>
  </si>
  <si>
    <t>Recupero e riqualificazione dell'Ex Casa del Preside</t>
  </si>
  <si>
    <t>Recupero e riqualificazione della fontana e due chioderie in località Costamala</t>
  </si>
  <si>
    <t>Recupero e riqualificazione dell’antico “Casello” della frazione di Velo di Lusiana</t>
  </si>
  <si>
    <t>Restauro chiesetta di San Rocco</t>
  </si>
  <si>
    <t xml:space="preserve"> Manuntenzione staordinaria fabbricato comunale ex scuole comunali per la creazione di un infopoint</t>
  </si>
  <si>
    <t>Eliminazione barriere architettoniche e riqualificazione ex stazione  FTV  per la creazione di un infopoint</t>
  </si>
  <si>
    <t>Realizzazione di 4 stazione per ricarica e-bike e installazione di un servizio per turisti e i residenti</t>
  </si>
  <si>
    <t>7.5.1 Infrastrutture e informazione per lo sviluppo del turismo sostenibile nelle aree rurali - PC3 "Acqua, Ferro e Fuoco"</t>
  </si>
  <si>
    <t>7.5.1 Infrastrutture e informazione per lo sviluppo del turismo sostenibile nelle aree rurali - PC2 Itinerario energia ebike tours</t>
  </si>
  <si>
    <t>7.5.1 Infrastrutture e informazione per lo sviluppo del turismo sostenibile nelle aree rurali - PC1 Slow revolution: paesaggi per emozionare</t>
  </si>
  <si>
    <t xml:space="preserve"> 6.4.2 Creazione e sviluppo di attività extra-agricole nelle aree rurali - PC1 Slow Revolution: paesaggi per emozionare</t>
  </si>
  <si>
    <t xml:space="preserve"> 6.4.2 Creazione e sviluppo di attività extra-agricole nelle aree rurali - PC2 itinerario energia ebike tours</t>
  </si>
  <si>
    <t xml:space="preserve"> 6.4.2 Creazione e sviluppo di attività extra-agricole nelle aree rurali - PC3 Acqua, ferro e fuoco</t>
  </si>
  <si>
    <t>7.5.1 Infrastrutture e informazione per lo sviluppo del turismo sostenibile nelle aree rurali - PC1 BANDO A REGIA Slow revolution</t>
  </si>
  <si>
    <t>7.5.1 Infrastrutture e informazione per lo sviluppo del turismo sostenibile nelle aree rurali - PC2 BANDO A REGIA itinerario energia ebike tours</t>
  </si>
  <si>
    <t>7.5.1 Infrastrutture e informazione per lo sviluppo del turismo sostenibile nelle aree rurali - PC3 BANDO A REGIA Acqua, Ferro e Fuoco</t>
  </si>
  <si>
    <t>19.2.1.x Attività di informazione per lo sviluppo della conoscenza e della fruibilità dei territori rurali - PC2 Itinerario energia e bike tours</t>
  </si>
  <si>
    <t>19.2.1.x Attività di informazione per lo sviluppo della conoscenza e della fruibilità dei territori rurali - PC3 Acqua, ferro e fuoco</t>
  </si>
  <si>
    <t>Recupero porzione centrale di Casa Uderzo  adibito a piattaforma sociale</t>
  </si>
  <si>
    <t xml:space="preserve"> riqualificazione e valorizzazione di percorsi esistenzti</t>
  </si>
  <si>
    <t>utilizzo di siero acido per tutela, prmozione ed innovazione della fioretta e ricotta recoaresi, senza l'utilizzo di coadiuvanti tecnologici</t>
  </si>
  <si>
    <t>Ristorazione: ristrutturazione dei fabbricati e ammodernamento dei fabbricati/ Acquisto nuovi macchinari e attrezzature</t>
  </si>
  <si>
    <t>Albergo - Ristrutturazione e ammodernamento dei fabbricati/ Acquisto di nuovi macchinari ed attrezzature</t>
  </si>
  <si>
    <t xml:space="preserve">Albergo: ristrutturazione e ammodernamento dei fabbricati/ Acquisto di nuovi macchinari ed attrezzature/ Acquisto e sviluppo di programmi informatici </t>
  </si>
  <si>
    <t>Panificio:  ristrutturazione e ammodernamento dei fabbricati/ Acquisto di nuovi macchinari ed attrezzature</t>
  </si>
  <si>
    <t xml:space="preserve">acquisto macchinari e attrezzature per la caseificazione, produzione ecc… spese generali
</t>
  </si>
  <si>
    <t>Lastebasse</t>
  </si>
  <si>
    <t>acquisto macchinari per conservazione, stoccaggio, invecchiamento oltre spese generali</t>
  </si>
  <si>
    <t>App Mobile - Prodotti multimediali Anello Ecoturistico</t>
  </si>
  <si>
    <t>recupero e riqualificazione ex scuola di montagna in loc. COL DEL BROCCO</t>
  </si>
  <si>
    <t xml:space="preserve">corsi di formazione </t>
  </si>
  <si>
    <t xml:space="preserve">ristrutturazione porzione di edificio per la realizzazione di camere </t>
  </si>
  <si>
    <t>Interventi di recupero e
riqualificazione dell’edificio “Ex Barchessa” Villa Rossi - Casa del Custode</t>
  </si>
  <si>
    <t xml:space="preserve">Recupero  “GIASSARA” in loc. PERALTO </t>
  </si>
  <si>
    <t>Acquisto macchine e attrezzature per ammodernamento locali</t>
  </si>
  <si>
    <t>RETE DI COOPERAZIONE PER LA PROMOZIONE E VALORIZZAZIONE DEL SETTORE DIDATTICOCULTURALE IN ALTA VAL D’ASTICO, POSINA E LAGHI</t>
  </si>
  <si>
    <t>riqualificazione e messa in sicurezza percorso "Longhella", percorso Pianezze San Lorenzo</t>
  </si>
  <si>
    <t>DECADUTA</t>
  </si>
  <si>
    <t>restauro e recupero immobile tipico dell'architettura rurale contadina</t>
  </si>
  <si>
    <t>Ristrutturazione della Malga Fraselle di Sopra</t>
  </si>
  <si>
    <t>progetto MALGHE DELL’ALTOPIANO - Iniziative e strumenti informativi finalizzati a
migliorare e diffondere la conoscenza e la fruibilità dei
territori e dell'offerta turistica</t>
  </si>
  <si>
    <t>progetto PASUBIO PICCOLE DOLOMITI Iniziative per promuovere l'area dei Comuni aderenti all'Unione Montana con Recoaro e Valdagno (sviluppo portale visit Schio, festival diffuso dell'agricoltura, della ruralità e della montagna</t>
  </si>
  <si>
    <t>Unione Montana Pasubio</t>
  </si>
  <si>
    <t>Unione Montana Astico e Comune di Arsiero, Laghi, Lastebasse, Posina, Santorso, Tonezza e Velo d'Astico</t>
  </si>
  <si>
    <t>iniziative informative per ampliare la conoscenza e l'offerta turistica dell'area</t>
  </si>
  <si>
    <t xml:space="preserve">Attività di informazione e promozione sui social; distribuzione di prodotti informativi, compresi prodotti multimediali e audiovisivi </t>
  </si>
  <si>
    <t>PIZZERIA DA TATA DI BENETTI NICOLA domanda n° 4126192</t>
  </si>
  <si>
    <t>Progetto di ristrutturazione ed isolamento acustico</t>
  </si>
  <si>
    <t>25/06/2022 (RICHIESTA SALDO 30/06)</t>
  </si>
  <si>
    <t>25/07/2022, (RICHIESTA SALDO 22/07)</t>
  </si>
  <si>
    <t>Importo concesso/contributo rideterminato</t>
  </si>
  <si>
    <t>39046,30 </t>
  </si>
  <si>
    <t>6674,47 </t>
  </si>
  <si>
    <t>35213,98 </t>
  </si>
  <si>
    <t>22119,34 </t>
  </si>
  <si>
    <t>Aggiornamento al 30 settembre 2022</t>
  </si>
  <si>
    <t>n. 8 del 25.03.2022</t>
  </si>
  <si>
    <t>n. 45 del 15/04/2022</t>
  </si>
  <si>
    <t>OM GROUP SRL donmanda n. 5318557</t>
  </si>
  <si>
    <t>LINTA PARK HOTEL SRL domanda n. 5331860</t>
  </si>
  <si>
    <t>RIFUGIO LARICI S.A.S. DI CORNALE GIOVANNI ALESSIO &amp; C domanda n. 5307228</t>
  </si>
  <si>
    <t>HOTEL CROCE BIANCA S.A.S DI SARA RIGONI &amp; C domanda n. 5340654</t>
  </si>
  <si>
    <t>ALBERGO BELVEDERE S.A.S DI SPILLER MIRIAM E FIGLI domanda n. 5306399</t>
  </si>
  <si>
    <t>LOCANDA STELLA ALPINA DI PANIOZZO TULLIA domanda n. 5340609</t>
  </si>
  <si>
    <t>Ristrutturazione e ammodernamento dei fabbricati, acquisto macchinari e sistemazione aree esterne</t>
  </si>
  <si>
    <t>TRATTORIA NOGAREO S.N.C. DI SOLDA' LUCA E DAVIDE domanda n. 5323044</t>
  </si>
  <si>
    <t xml:space="preserve">Ristrutturazione e ammodernamento dei fabbricati   </t>
  </si>
  <si>
    <t>BASSO S.A.S DI BASSO ROBERTO &amp; C. domanda n. 5342827</t>
  </si>
  <si>
    <t>PASTICCERIA LIKKETAR S.N.C. DI COMPAGNO DAVIDE &amp; C. domanda n. 5313726</t>
  </si>
  <si>
    <t>PASTICCERIA VECCHIA MILANO DI FRIGO ANDREA domanda n. 5311602</t>
  </si>
  <si>
    <t>Acquisto macchinari ed attrezzature</t>
  </si>
  <si>
    <t>CASA DEL DOLCE S.N.C. DI PRESTI LUCIO &amp; C. domanda n. 5340596</t>
  </si>
  <si>
    <t>SARTORI FILIPPO domanda n. 5332858</t>
  </si>
  <si>
    <t>PANIFICIO BONOMO PIETRO &amp; C. S.N.C.domanda n. 5323008</t>
  </si>
  <si>
    <t>PANIFICIO CASAGRANDE S.N.C. DI CASAGRANDE RINO &amp; C. domanda n. 5340637</t>
  </si>
  <si>
    <t>RIFUGIO MALGA RONCHETTO DI GHELLER VANNI domanda n. 5340633</t>
  </si>
  <si>
    <t>KUBELEK SRL domanda n. 5342286</t>
  </si>
  <si>
    <t>MACELLERIA 1 Q FINCO DOMENICO DI FINCO ANGIOLINO &amp; C. S.N.C. domanda n. 5340612</t>
  </si>
  <si>
    <t>PANIFICIO MARTELLO S.N.C. DI MARTELLO ROBERTA domanda n. 5331866</t>
  </si>
  <si>
    <t>HM - HOTEL MILANO S.N.C. DI RIGONI ALFREDO &amp; C. domanda n. 5340652</t>
  </si>
  <si>
    <t>LA BETULLA S.N.C. DI CALIARO MICHELE &amp; C. domanda n. 5333613</t>
  </si>
  <si>
    <t>LA CAPANNA BIANCA S.A.S. DI FATTORI FEDERICA &amp; C. domanda n. 5349492</t>
  </si>
  <si>
    <t>STELLA ALESSANDRA domanda n. 5317019</t>
  </si>
  <si>
    <t>PASTICCERIA CARLI DI DAL SASSO MARIARINA, MICHELA E CARLA  S.N.C. domanda n. 5340619</t>
  </si>
  <si>
    <t>CRESTANI LORELLA domanda n. 5313710</t>
  </si>
  <si>
    <t>RIFUGIO BIANCOIA DI PERTILE RENATA domanda n. 5340649</t>
  </si>
  <si>
    <t>Lusiana Conco</t>
  </si>
  <si>
    <t>NOLEGGIO DEI MAESTRI DI SCI S.R.L. domanda n. 5355132</t>
  </si>
  <si>
    <t>ALBERGO EUROPA S.A.S. DEI F.LLI MOSELE MARCANTONIO E VITO &amp; C. domanda n. 5313525</t>
  </si>
  <si>
    <t>VECCHIA STAZIONE S.R.L. domanda n. 5340565</t>
  </si>
  <si>
    <t>PARADISO S.A.S. DI DAL SASSO PAOLA E C. domanda n. 5231496</t>
  </si>
  <si>
    <t>MACELLERIE PRIMON S.N.C. DI PRIMON ROBERTO domanda n. 5352611</t>
  </si>
  <si>
    <t>CALLEGARI MADDALENA domanda n. 5341958</t>
  </si>
  <si>
    <t>VILLA CIARDI S.N.C. DI FACCIN MARCO &amp; C. doamnda n. 5341917</t>
  </si>
  <si>
    <t>FALEGNAMERIA ORO S.R.L. domanda n. 5338078</t>
  </si>
  <si>
    <t>CAMPEGGIO EKAR ASIAGO S.R.L. domanda n. 5332184</t>
  </si>
  <si>
    <t>BERGHEN S.R.L. domanda n. 5312615</t>
  </si>
  <si>
    <t>BAU' GASTONE domanda n. 5351149</t>
  </si>
  <si>
    <t>CERATO MAURO domanda n. 5286839</t>
  </si>
  <si>
    <t>BUSELLATO DARIO domanda n. 5302167</t>
  </si>
  <si>
    <t>TRATTORIA AL CACCIATORE domanda n. 5344593</t>
  </si>
  <si>
    <t>ALBERGO ERICA S.A.S. DI VESCOVI ALBERTO &amp; C. domanda n. 5340650</t>
  </si>
  <si>
    <t>ALBERGO BUCANEVE S.A.S. DI FONTANA QUIRINO &amp; C. domanda n. 5333440</t>
  </si>
  <si>
    <t>ARCIPELAGO - SOCIETA' COOPERATIVA domanda n. 5317038</t>
  </si>
  <si>
    <t>PALANO SERVIZI S.A.S. DI PALANO ERIC &amp; C. domanda n. 5333262</t>
  </si>
  <si>
    <t>FONTANA VINICIO domanda n. 5335090</t>
  </si>
  <si>
    <t>AZZOLIN SILVIO S.A.S. DI AZZOLIN SILVIO &amp; C. domanda n. 5321073</t>
  </si>
  <si>
    <t>PANIFICIO STELLA DI STELLA ENRICO &amp; C. S.N.C. domanda n. 5290748</t>
  </si>
  <si>
    <t>Velo d'Astico</t>
  </si>
  <si>
    <t>E.BIKE CORNALE DI CORNALE STEFANO domanda n. 5313061</t>
  </si>
  <si>
    <t>Recoaro Terme</t>
  </si>
  <si>
    <t>CUMAN UMBRERTO &amp; C. S.R.L. domanda n. 5337419</t>
  </si>
  <si>
    <t>COMUNE DI LUGO DI VICENZA domanda n. 5333910</t>
  </si>
  <si>
    <t>Riqualificazione e valorizzazione dei percorsi storici perdonali e ciclabili</t>
  </si>
  <si>
    <t>Lugo di Vicenza e Calvene</t>
  </si>
  <si>
    <t>n. 10 del 25.03.2022</t>
  </si>
  <si>
    <t>n. 49 del 15/04/2022</t>
  </si>
  <si>
    <t>UNIONE MONTANA SPETTABILE REGGENZA DEI SETTE COMUNI domanda n. 5316289</t>
  </si>
  <si>
    <t>UNIONE MONTANA PASUBIO-ALTO VICENTINO domanda n. 5328055</t>
  </si>
  <si>
    <t>Recoaro Terme, Santorso e Valli del Pasubio</t>
  </si>
  <si>
    <t xml:space="preserve">Riqualificazione e valorizzazione del patromonio botanico e naturalistico </t>
  </si>
  <si>
    <t>COMUNE DI COLCERESA domanda n. 5318136</t>
  </si>
  <si>
    <t>Manutenzione straordinaria del sentiero Micheletti</t>
  </si>
  <si>
    <t>Colceresa</t>
  </si>
  <si>
    <t>COMUNE DI RECOARO TERME domanda n. 5339035</t>
  </si>
  <si>
    <t>Valorizzazione, riqualificazione e messa in sicurezza del percorso dei BUNKER tedeschi</t>
  </si>
  <si>
    <t xml:space="preserve">Recoaro Terme </t>
  </si>
  <si>
    <t>n. 9 del 25.03.2022</t>
  </si>
  <si>
    <t>COMUNE DI SANTORSO domanda n. 5322820</t>
  </si>
  <si>
    <t>COMUNE DI CALTRANO domanda n. 5288679</t>
  </si>
  <si>
    <t>Caltrano</t>
  </si>
  <si>
    <t>Intervento di riqualificazione e valorizzazione delle antiche "Scalette"</t>
  </si>
  <si>
    <t>COMUNE DI LUGO DI VICENZA domanda n. 5354781</t>
  </si>
  <si>
    <t xml:space="preserve"> Recupero e riqualifica della casa annessa alla Chiesa di San Pietro</t>
  </si>
  <si>
    <t>Lugo di Vicenza</t>
  </si>
  <si>
    <t>TIGLIO E QUERCIA DI FRANCESCHI MICHELE E MARIA domanda n. 5286133</t>
  </si>
  <si>
    <t>COMUNE DI ARSIERO domanda n. 5334349</t>
  </si>
  <si>
    <t>Riqualificazione di Maga Campomolon di Dietro</t>
  </si>
  <si>
    <t>COMUNE DI SALCEDO domanda n. 5322904</t>
  </si>
  <si>
    <t>Restauro del secello del Cimitero comunale</t>
  </si>
  <si>
    <t>Salcedo</t>
  </si>
  <si>
    <t>Importo concesso</t>
  </si>
  <si>
    <t>Anticipo</t>
  </si>
  <si>
    <t>Tot. importo liquidato</t>
  </si>
  <si>
    <t>Richiesta proroga effettuata al 24/10</t>
  </si>
  <si>
    <t>25/10/2022 (RICHIESTA SALDO 18/10)</t>
  </si>
  <si>
    <t>Ristrutturazione e ammodernamento dei fabbricati</t>
  </si>
  <si>
    <t>Ristrutturazione ed ammodermento dei fabbricati</t>
  </si>
  <si>
    <t>Ampliamento, per opere di ammodernamento o ristrutturazione fabbricati, necessari per adeguamenti tecnologici, igenico sanitari etc.  Acquisto di nuovi macchinari ed attrezzature</t>
  </si>
  <si>
    <t xml:space="preserve">Ristrutturazione e ammodernamento dei fabbricati, acquisto macchinari  </t>
  </si>
  <si>
    <t>STELLA D'ITALIA SOCIETA' A RESPONSABILITA' LIMITATA SEMPLIFICATA domanda n. 5318771</t>
  </si>
  <si>
    <t> Acquisto o sviluppo di programmi informatici e acquisto di nuovi macchinari ed attrezzature</t>
  </si>
  <si>
    <t> Acquisto o sviluppo di programmi informatici e sistemazione delle aree esterne</t>
  </si>
  <si>
    <t>Valli del Pasubio</t>
  </si>
  <si>
    <t>Tonezza del Cimone</t>
  </si>
  <si>
    <t>Zanè</t>
  </si>
  <si>
    <t>Sistemazione aree esterne</t>
  </si>
  <si>
    <t>Marostica</t>
  </si>
  <si>
    <t xml:space="preserve">Ammodernamento e riqualificazione della sala delle tele presso la sede dell'Unione Montana </t>
  </si>
  <si>
    <t>Restauro conservativo e messa in sicurezza dell'oratorio di S. Spirito appartenente al complesso immobiliare di Villa Rossi</t>
  </si>
  <si>
    <t>Ristrutturazione "Casa Peserico"</t>
  </si>
  <si>
    <t xml:space="preserve">A3 </t>
  </si>
  <si>
    <t>A2</t>
  </si>
  <si>
    <t>A7</t>
  </si>
  <si>
    <t>beneficiari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</si>
</sst>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-* #,##0.00\ [$€-410]_-;\-* #,##0.00\ [$€-410]_-;_-* &quot;-&quot;??\ [$€-410]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9"/>
      <name val="Arial"/>
      <family val="2"/>
    </font>
    <font>
      <b/>
      <sz val="9"/>
      <color rgb="FF990000"/>
      <name val="Arial"/>
      <family val="2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E05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3">
    <xf numFmtId="0" fontId="0" fillId="0" borderId="0"/>
    <xf numFmtId="0" fontId="12" fillId="0" borderId="9" applyNumberFormat="0" applyFill="0" applyAlignment="0" applyProtection="0"/>
    <xf numFmtId="0" fontId="14" fillId="4" borderId="10" applyNumberFormat="0" applyAlignment="0" applyProtection="0"/>
  </cellStyleXfs>
  <cellXfs count="2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0" fillId="5" borderId="6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5" fillId="3" borderId="10" xfId="2" applyFont="1" applyFill="1" applyAlignment="1">
      <alignment horizontal="center" vertical="center"/>
    </xf>
    <xf numFmtId="164" fontId="1" fillId="3" borderId="10" xfId="2" applyNumberFormat="1" applyFont="1" applyFill="1" applyAlignment="1">
      <alignment horizontal="center" vertical="center"/>
    </xf>
    <xf numFmtId="14" fontId="15" fillId="3" borderId="1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0" fillId="6" borderId="6" xfId="0" applyNumberForma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164" fontId="0" fillId="7" borderId="6" xfId="0" applyNumberForma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4" fontId="0" fillId="7" borderId="6" xfId="0" applyNumberFormat="1" applyFill="1" applyBorder="1" applyAlignment="1">
      <alignment horizontal="center" vertical="center" wrapText="1"/>
    </xf>
    <xf numFmtId="0" fontId="15" fillId="7" borderId="10" xfId="2" applyFont="1" applyFill="1" applyAlignment="1">
      <alignment horizontal="center" vertical="center" wrapText="1"/>
    </xf>
    <xf numFmtId="164" fontId="15" fillId="7" borderId="10" xfId="2" applyNumberFormat="1" applyFont="1" applyFill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0" borderId="0" xfId="1" applyFont="1" applyBorder="1"/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7" borderId="10" xfId="2" applyFont="1" applyFill="1" applyAlignment="1">
      <alignment horizontal="center" vertical="center" wrapText="1"/>
    </xf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14" fontId="7" fillId="6" borderId="6" xfId="0" applyNumberFormat="1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14" fontId="6" fillId="6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6" fillId="7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10" xfId="2" applyFont="1" applyFill="1" applyAlignment="1">
      <alignment horizontal="center" vertical="center"/>
    </xf>
    <xf numFmtId="0" fontId="0" fillId="0" borderId="0" xfId="2" applyFont="1" applyFill="1" applyBorder="1" applyAlignment="1">
      <alignment horizontal="center" vertical="center" wrapText="1"/>
    </xf>
    <xf numFmtId="14" fontId="15" fillId="7" borderId="10" xfId="2" applyNumberFormat="1" applyFont="1" applyFill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164" fontId="0" fillId="0" borderId="0" xfId="0" applyNumberFormat="1"/>
    <xf numFmtId="0" fontId="0" fillId="7" borderId="15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164" fontId="15" fillId="7" borderId="15" xfId="2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164" fontId="0" fillId="7" borderId="13" xfId="0" applyNumberFormat="1" applyFill="1" applyBorder="1" applyAlignment="1">
      <alignment horizontal="center" vertical="center" wrapText="1"/>
    </xf>
    <xf numFmtId="0" fontId="15" fillId="0" borderId="6" xfId="0" applyFont="1" applyBorder="1"/>
    <xf numFmtId="0" fontId="15" fillId="3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0" fillId="7" borderId="6" xfId="2" applyFont="1" applyFill="1" applyBorder="1" applyAlignment="1">
      <alignment horizontal="center" vertical="center" wrapText="1"/>
    </xf>
    <xf numFmtId="0" fontId="15" fillId="7" borderId="6" xfId="2" applyFont="1" applyFill="1" applyBorder="1" applyAlignment="1">
      <alignment horizontal="center" vertical="center" wrapText="1"/>
    </xf>
    <xf numFmtId="164" fontId="15" fillId="7" borderId="6" xfId="2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/>
    </xf>
    <xf numFmtId="0" fontId="3" fillId="6" borderId="11" xfId="0" applyFont="1" applyFill="1" applyBorder="1" applyAlignment="1">
      <alignment horizontal="center" vertical="center" wrapText="1"/>
    </xf>
    <xf numFmtId="0" fontId="0" fillId="6" borderId="10" xfId="2" applyFont="1" applyFill="1" applyAlignment="1">
      <alignment horizontal="center" vertical="center" wrapText="1"/>
    </xf>
    <xf numFmtId="164" fontId="15" fillId="6" borderId="10" xfId="2" applyNumberFormat="1" applyFont="1" applyFill="1" applyAlignment="1">
      <alignment horizontal="center" vertical="center" wrapText="1"/>
    </xf>
    <xf numFmtId="0" fontId="15" fillId="6" borderId="10" xfId="2" applyFont="1" applyFill="1" applyAlignment="1">
      <alignment horizontal="center" vertical="center" wrapText="1"/>
    </xf>
    <xf numFmtId="14" fontId="15" fillId="6" borderId="10" xfId="2" applyNumberFormat="1" applyFont="1" applyFill="1" applyAlignment="1">
      <alignment horizontal="center" vertical="center" wrapText="1"/>
    </xf>
    <xf numFmtId="16" fontId="0" fillId="0" borderId="0" xfId="0" applyNumberFormat="1"/>
    <xf numFmtId="0" fontId="17" fillId="0" borderId="0" xfId="0" applyFont="1"/>
    <xf numFmtId="4" fontId="3" fillId="5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vertical="center"/>
    </xf>
    <xf numFmtId="4" fontId="0" fillId="5" borderId="6" xfId="0" applyNumberForma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0" fillId="7" borderId="6" xfId="0" applyNumberFormat="1" applyFill="1" applyBorder="1" applyAlignment="1">
      <alignment horizontal="center" vertical="center" wrapText="1"/>
    </xf>
    <xf numFmtId="4" fontId="15" fillId="7" borderId="10" xfId="2" applyNumberFormat="1" applyFont="1" applyFill="1" applyAlignment="1">
      <alignment horizontal="center" vertical="center" wrapText="1"/>
    </xf>
    <xf numFmtId="4" fontId="15" fillId="7" borderId="15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4" xfId="2" applyFont="1" applyFill="1" applyBorder="1" applyAlignment="1">
      <alignment horizontal="center" vertical="center" wrapText="1"/>
    </xf>
    <xf numFmtId="14" fontId="15" fillId="6" borderId="14" xfId="2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8" fillId="6" borderId="6" xfId="0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right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6" fillId="5" borderId="10" xfId="2" applyFont="1" applyFill="1" applyAlignment="1">
      <alignment horizontal="center" vertical="center" wrapText="1"/>
    </xf>
    <xf numFmtId="164" fontId="6" fillId="5" borderId="10" xfId="2" applyNumberFormat="1" applyFont="1" applyFill="1" applyAlignment="1">
      <alignment horizontal="center" vertical="center" wrapText="1"/>
    </xf>
    <xf numFmtId="14" fontId="6" fillId="5" borderId="10" xfId="2" applyNumberFormat="1" applyFont="1" applyFill="1" applyAlignment="1">
      <alignment horizontal="center" vertical="center" wrapText="1"/>
    </xf>
    <xf numFmtId="0" fontId="0" fillId="5" borderId="10" xfId="2" applyFont="1" applyFill="1" applyAlignment="1">
      <alignment horizontal="center" vertical="center" wrapText="1"/>
    </xf>
    <xf numFmtId="164" fontId="15" fillId="5" borderId="10" xfId="2" applyNumberFormat="1" applyFont="1" applyFill="1" applyAlignment="1">
      <alignment horizontal="center" vertical="center" wrapText="1"/>
    </xf>
    <xf numFmtId="14" fontId="15" fillId="5" borderId="10" xfId="2" applyNumberFormat="1" applyFont="1" applyFill="1" applyAlignment="1">
      <alignment horizontal="center" vertical="center" wrapText="1"/>
    </xf>
    <xf numFmtId="165" fontId="19" fillId="5" borderId="10" xfId="2" applyNumberFormat="1" applyFont="1" applyFill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0" fillId="0" borderId="10" xfId="2" applyFont="1" applyFill="1" applyAlignment="1">
      <alignment horizontal="center" vertical="center" wrapText="1"/>
    </xf>
    <xf numFmtId="164" fontId="15" fillId="0" borderId="10" xfId="2" applyNumberFormat="1" applyFont="1" applyFill="1" applyAlignment="1">
      <alignment horizontal="center" vertical="center" wrapText="1"/>
    </xf>
    <xf numFmtId="14" fontId="15" fillId="0" borderId="10" xfId="2" applyNumberFormat="1" applyFont="1" applyFill="1" applyAlignment="1">
      <alignment horizontal="center" vertical="center" wrapText="1"/>
    </xf>
    <xf numFmtId="0" fontId="14" fillId="4" borderId="16" xfId="2" applyBorder="1" applyAlignment="1">
      <alignment horizontal="center" vertical="center" wrapText="1"/>
    </xf>
    <xf numFmtId="0" fontId="11" fillId="4" borderId="16" xfId="2" applyFont="1" applyBorder="1" applyAlignment="1">
      <alignment horizontal="center" vertical="center" wrapText="1"/>
    </xf>
    <xf numFmtId="0" fontId="14" fillId="4" borderId="10" xfId="2" applyAlignment="1">
      <alignment horizontal="center" vertical="center" wrapText="1"/>
    </xf>
    <xf numFmtId="164" fontId="14" fillId="4" borderId="10" xfId="2" applyNumberFormat="1" applyAlignment="1">
      <alignment horizontal="center" vertical="center" wrapText="1"/>
    </xf>
    <xf numFmtId="164" fontId="11" fillId="4" borderId="10" xfId="2" applyNumberFormat="1" applyFont="1" applyAlignment="1">
      <alignment horizontal="center" vertical="center" wrapText="1"/>
    </xf>
    <xf numFmtId="0" fontId="1" fillId="8" borderId="3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7" xfId="0" applyFill="1" applyBorder="1" applyAlignment="1">
      <alignment horizontal="center" vertical="center" wrapText="1"/>
    </xf>
    <xf numFmtId="164" fontId="0" fillId="8" borderId="7" xfId="0" applyNumberForma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4" fontId="1" fillId="8" borderId="2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0" fillId="9" borderId="5" xfId="0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 wrapText="1"/>
    </xf>
    <xf numFmtId="4" fontId="0" fillId="9" borderId="5" xfId="0" applyNumberForma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164" fontId="0" fillId="9" borderId="5" xfId="0" applyNumberFormat="1" applyFill="1" applyBorder="1" applyAlignment="1">
      <alignment vertical="center"/>
    </xf>
    <xf numFmtId="4" fontId="0" fillId="9" borderId="5" xfId="0" applyNumberForma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vertical="center"/>
    </xf>
    <xf numFmtId="0" fontId="0" fillId="10" borderId="5" xfId="0" applyFill="1" applyBorder="1" applyAlignment="1">
      <alignment horizontal="center" vertical="center" wrapText="1"/>
    </xf>
    <xf numFmtId="164" fontId="0" fillId="10" borderId="5" xfId="0" applyNumberFormat="1" applyFill="1" applyBorder="1" applyAlignment="1">
      <alignment horizontal="center" vertical="center" wrapText="1"/>
    </xf>
    <xf numFmtId="4" fontId="0" fillId="10" borderId="5" xfId="0" applyNumberForma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16" fillId="10" borderId="10" xfId="2" applyFont="1" applyFill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vertical="center"/>
    </xf>
    <xf numFmtId="0" fontId="0" fillId="11" borderId="5" xfId="0" applyFill="1" applyBorder="1" applyAlignment="1">
      <alignment horizontal="center" vertical="center" wrapText="1"/>
    </xf>
    <xf numFmtId="164" fontId="0" fillId="11" borderId="5" xfId="0" applyNumberFormat="1" applyFill="1" applyBorder="1" applyAlignment="1">
      <alignment horizontal="center" vertical="center" wrapText="1"/>
    </xf>
    <xf numFmtId="4" fontId="0" fillId="11" borderId="5" xfId="0" applyNumberForma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1" fillId="12" borderId="5" xfId="0" applyFont="1" applyFill="1" applyBorder="1" applyAlignment="1">
      <alignment vertical="center"/>
    </xf>
    <xf numFmtId="0" fontId="0" fillId="12" borderId="5" xfId="0" applyFill="1" applyBorder="1" applyAlignment="1">
      <alignment horizontal="center" vertical="center" wrapText="1"/>
    </xf>
    <xf numFmtId="164" fontId="0" fillId="12" borderId="5" xfId="0" applyNumberFormat="1" applyFill="1" applyBorder="1" applyAlignment="1">
      <alignment horizontal="center" vertical="center" wrapText="1"/>
    </xf>
    <xf numFmtId="4" fontId="0" fillId="12" borderId="5" xfId="0" applyNumberForma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15" fillId="13" borderId="0" xfId="0" applyFont="1" applyFill="1" applyAlignment="1">
      <alignment horizontal="center" vertical="center"/>
    </xf>
    <xf numFmtId="164" fontId="15" fillId="13" borderId="0" xfId="0" applyNumberFormat="1" applyFont="1" applyFill="1" applyAlignment="1">
      <alignment horizontal="center" vertical="center"/>
    </xf>
    <xf numFmtId="4" fontId="15" fillId="13" borderId="0" xfId="0" applyNumberFormat="1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164" fontId="0" fillId="13" borderId="6" xfId="0" applyNumberForma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vertical="center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/>
    </xf>
    <xf numFmtId="164" fontId="15" fillId="13" borderId="6" xfId="0" applyNumberFormat="1" applyFont="1" applyFill="1" applyBorder="1" applyAlignment="1">
      <alignment horizontal="center" vertical="center"/>
    </xf>
    <xf numFmtId="4" fontId="15" fillId="13" borderId="6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/>
    <xf numFmtId="4" fontId="0" fillId="13" borderId="0" xfId="0" applyNumberFormat="1" applyFill="1"/>
    <xf numFmtId="0" fontId="6" fillId="13" borderId="0" xfId="0" applyFont="1" applyFill="1"/>
    <xf numFmtId="0" fontId="1" fillId="14" borderId="5" xfId="0" applyFont="1" applyFill="1" applyBorder="1" applyAlignment="1">
      <alignment vertical="center"/>
    </xf>
    <xf numFmtId="0" fontId="0" fillId="14" borderId="5" xfId="0" applyFill="1" applyBorder="1" applyAlignment="1">
      <alignment horizontal="center" vertical="center" wrapText="1"/>
    </xf>
    <xf numFmtId="164" fontId="0" fillId="14" borderId="5" xfId="0" applyNumberFormat="1" applyFill="1" applyBorder="1" applyAlignment="1">
      <alignment horizontal="center" vertical="center" wrapText="1"/>
    </xf>
    <xf numFmtId="4" fontId="0" fillId="14" borderId="5" xfId="0" applyNumberForma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164" fontId="0" fillId="0" borderId="0" xfId="0" applyNumberFormat="1" applyFill="1"/>
  </cellXfs>
  <cellStyles count="3">
    <cellStyle name="Normale" xfId="0" builtinId="0"/>
    <cellStyle name="Output" xfId="2" builtinId="21"/>
    <cellStyle name="Titolo 1" xfId="1" builtinId="16"/>
  </cellStyles>
  <dxfs count="0"/>
  <tableStyles count="0" defaultTableStyle="TableStyleMedium2" defaultPivotStyle="PivotStyleLight16"/>
  <colors>
    <mruColors>
      <color rgb="FF99CCFF"/>
      <color rgb="FFFF33CC"/>
      <color rgb="FFEBE053"/>
      <color rgb="FFFFFF99"/>
      <color rgb="FFDEF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8576"/>
  <sheetViews>
    <sheetView topLeftCell="A255" zoomScale="85" zoomScaleNormal="85" workbookViewId="0">
      <selection activeCell="B293" sqref="B293"/>
    </sheetView>
  </sheetViews>
  <sheetFormatPr defaultRowHeight="15" x14ac:dyDescent="0.25"/>
  <cols>
    <col min="1" max="1" width="29.7109375" customWidth="1"/>
    <col min="2" max="2" width="37.7109375" customWidth="1"/>
    <col min="3" max="3" width="22.5703125" customWidth="1"/>
    <col min="4" max="4" width="16" customWidth="1"/>
    <col min="5" max="5" width="13.7109375" customWidth="1"/>
    <col min="6" max="6" width="27.140625" customWidth="1"/>
    <col min="7" max="7" width="21.140625" customWidth="1"/>
    <col min="8" max="8" width="16.28515625" customWidth="1"/>
    <col min="9" max="9" width="21.140625" customWidth="1"/>
    <col min="10" max="10" width="24.42578125" customWidth="1"/>
    <col min="11" max="11" width="29.42578125" customWidth="1"/>
    <col min="12" max="12" width="18.7109375" style="83" customWidth="1"/>
    <col min="13" max="13" width="14.5703125" customWidth="1"/>
    <col min="14" max="14" width="7.7109375" customWidth="1"/>
    <col min="15" max="15" width="7.42578125" customWidth="1"/>
    <col min="16" max="16" width="31.42578125" customWidth="1"/>
    <col min="17" max="17" width="39.140625" customWidth="1"/>
    <col min="18" max="18" width="13.28515625" bestFit="1" customWidth="1"/>
    <col min="19" max="19" width="18.5703125" customWidth="1"/>
  </cols>
  <sheetData>
    <row r="1" spans="1:16" ht="26.25" x14ac:dyDescent="0.4">
      <c r="A1" s="79" t="s">
        <v>415</v>
      </c>
      <c r="B1" s="79"/>
      <c r="C1" s="79"/>
    </row>
    <row r="2" spans="1:16" ht="45" x14ac:dyDescent="0.25">
      <c r="A2" s="80" t="s">
        <v>0</v>
      </c>
      <c r="B2" s="80" t="s">
        <v>237</v>
      </c>
      <c r="C2" s="80" t="s">
        <v>238</v>
      </c>
      <c r="D2" s="1" t="s">
        <v>1</v>
      </c>
      <c r="E2" s="1" t="s">
        <v>2</v>
      </c>
      <c r="F2" s="1" t="s">
        <v>3</v>
      </c>
      <c r="G2" s="1" t="s">
        <v>410</v>
      </c>
      <c r="H2" s="1" t="s">
        <v>4</v>
      </c>
      <c r="I2" s="1" t="s">
        <v>5</v>
      </c>
      <c r="J2" s="1" t="s">
        <v>6</v>
      </c>
      <c r="K2" s="1" t="s">
        <v>7</v>
      </c>
      <c r="L2" s="84" t="s">
        <v>8</v>
      </c>
      <c r="M2" s="1" t="s">
        <v>9</v>
      </c>
      <c r="N2" s="1" t="s">
        <v>10</v>
      </c>
      <c r="O2" s="1" t="s">
        <v>11</v>
      </c>
    </row>
    <row r="3" spans="1:16" ht="24" customHeight="1" x14ac:dyDescent="0.25">
      <c r="A3" s="165" t="s">
        <v>12</v>
      </c>
      <c r="B3" s="166"/>
      <c r="C3" s="166"/>
      <c r="D3" s="167"/>
      <c r="E3" s="167"/>
      <c r="F3" s="167"/>
      <c r="G3" s="167"/>
      <c r="H3" s="167"/>
      <c r="I3" s="168"/>
      <c r="J3" s="168"/>
      <c r="K3" s="168"/>
      <c r="L3" s="169"/>
      <c r="M3" s="167"/>
      <c r="N3" s="167"/>
      <c r="O3" s="167"/>
    </row>
    <row r="4" spans="1:16" ht="41.25" customHeight="1" x14ac:dyDescent="0.25">
      <c r="A4" s="46" t="s">
        <v>96</v>
      </c>
      <c r="B4" s="46" t="s">
        <v>381</v>
      </c>
      <c r="C4" s="46" t="s">
        <v>239</v>
      </c>
      <c r="D4" s="47" t="s">
        <v>13</v>
      </c>
      <c r="E4" s="47" t="s">
        <v>14</v>
      </c>
      <c r="F4" s="48">
        <v>418106.26</v>
      </c>
      <c r="G4" s="48">
        <v>200000</v>
      </c>
      <c r="H4" s="46" t="s">
        <v>15</v>
      </c>
      <c r="I4" s="49"/>
      <c r="J4" s="48"/>
      <c r="K4" s="48">
        <v>200000</v>
      </c>
      <c r="L4" s="85">
        <v>43884</v>
      </c>
      <c r="M4" s="48" t="s">
        <v>16</v>
      </c>
      <c r="N4" s="64">
        <v>2</v>
      </c>
      <c r="O4" s="64" t="s">
        <v>17</v>
      </c>
      <c r="P4" s="103"/>
    </row>
    <row r="5" spans="1:16" ht="42.75" x14ac:dyDescent="0.25">
      <c r="A5" s="46" t="s">
        <v>97</v>
      </c>
      <c r="B5" s="46" t="s">
        <v>381</v>
      </c>
      <c r="C5" s="46" t="s">
        <v>241</v>
      </c>
      <c r="D5" s="47" t="s">
        <v>13</v>
      </c>
      <c r="E5" s="47" t="s">
        <v>14</v>
      </c>
      <c r="F5" s="48">
        <v>148065.96</v>
      </c>
      <c r="G5" s="48">
        <v>71169.33</v>
      </c>
      <c r="H5" s="46" t="s">
        <v>15</v>
      </c>
      <c r="I5" s="48"/>
      <c r="J5" s="48">
        <v>56935.46</v>
      </c>
      <c r="K5" s="48">
        <v>14233.87</v>
      </c>
      <c r="L5" s="85">
        <v>43884</v>
      </c>
      <c r="M5" s="48" t="s">
        <v>16</v>
      </c>
      <c r="N5" s="64">
        <v>2</v>
      </c>
      <c r="O5" s="64" t="s">
        <v>17</v>
      </c>
      <c r="P5" s="103"/>
    </row>
    <row r="6" spans="1:16" ht="58.5" customHeight="1" x14ac:dyDescent="0.25">
      <c r="A6" s="46" t="s">
        <v>98</v>
      </c>
      <c r="B6" s="46" t="s">
        <v>243</v>
      </c>
      <c r="C6" s="46" t="s">
        <v>242</v>
      </c>
      <c r="D6" s="47" t="s">
        <v>13</v>
      </c>
      <c r="E6" s="47" t="s">
        <v>14</v>
      </c>
      <c r="F6" s="48">
        <v>342149.68</v>
      </c>
      <c r="G6" s="48">
        <v>163289.84</v>
      </c>
      <c r="H6" s="46" t="s">
        <v>15</v>
      </c>
      <c r="I6" s="49"/>
      <c r="J6" s="48">
        <v>122980.02</v>
      </c>
      <c r="K6" s="48" t="s">
        <v>411</v>
      </c>
      <c r="L6" s="85">
        <v>43884</v>
      </c>
      <c r="M6" s="48" t="s">
        <v>16</v>
      </c>
      <c r="N6" s="64">
        <v>2</v>
      </c>
      <c r="O6" s="64" t="s">
        <v>17</v>
      </c>
      <c r="P6" s="155"/>
    </row>
    <row r="7" spans="1:16" ht="66" customHeight="1" x14ac:dyDescent="0.25">
      <c r="A7" s="46" t="s">
        <v>99</v>
      </c>
      <c r="B7" s="46" t="s">
        <v>290</v>
      </c>
      <c r="C7" s="46" t="s">
        <v>244</v>
      </c>
      <c r="D7" s="47" t="s">
        <v>13</v>
      </c>
      <c r="E7" s="47" t="s">
        <v>14</v>
      </c>
      <c r="F7" s="48">
        <v>42866.25</v>
      </c>
      <c r="G7" s="48">
        <v>19289.810000000001</v>
      </c>
      <c r="H7" s="46" t="s">
        <v>15</v>
      </c>
      <c r="I7" s="49"/>
      <c r="J7" s="48"/>
      <c r="K7" s="48">
        <v>18496.009999999998</v>
      </c>
      <c r="L7" s="85">
        <v>43884</v>
      </c>
      <c r="M7" s="48" t="s">
        <v>16</v>
      </c>
      <c r="N7" s="64">
        <v>2</v>
      </c>
      <c r="O7" s="64" t="s">
        <v>17</v>
      </c>
      <c r="P7" s="103"/>
    </row>
    <row r="8" spans="1:16" ht="50.25" customHeight="1" x14ac:dyDescent="0.25">
      <c r="A8" s="46" t="s">
        <v>100</v>
      </c>
      <c r="B8" s="46" t="s">
        <v>245</v>
      </c>
      <c r="C8" s="46" t="s">
        <v>239</v>
      </c>
      <c r="D8" s="47" t="s">
        <v>13</v>
      </c>
      <c r="E8" s="47" t="s">
        <v>14</v>
      </c>
      <c r="F8" s="48">
        <v>153873.14000000001</v>
      </c>
      <c r="G8" s="48">
        <v>73315.649999999994</v>
      </c>
      <c r="H8" s="46" t="s">
        <v>15</v>
      </c>
      <c r="I8" s="48"/>
      <c r="J8" s="48"/>
      <c r="K8" s="48">
        <v>73268.490000000005</v>
      </c>
      <c r="L8" s="85">
        <v>43884</v>
      </c>
      <c r="M8" s="48" t="s">
        <v>16</v>
      </c>
      <c r="N8" s="64">
        <v>2</v>
      </c>
      <c r="O8" s="64" t="s">
        <v>17</v>
      </c>
      <c r="P8" s="103"/>
    </row>
    <row r="9" spans="1:16" ht="55.5" customHeight="1" x14ac:dyDescent="0.25">
      <c r="A9" s="46" t="s">
        <v>101</v>
      </c>
      <c r="B9" s="46" t="s">
        <v>246</v>
      </c>
      <c r="C9" s="46" t="s">
        <v>247</v>
      </c>
      <c r="D9" s="47" t="s">
        <v>13</v>
      </c>
      <c r="E9" s="47" t="s">
        <v>14</v>
      </c>
      <c r="F9" s="48">
        <v>35129.300000000003</v>
      </c>
      <c r="G9" s="48">
        <v>16781.330000000002</v>
      </c>
      <c r="H9" s="46" t="s">
        <v>15</v>
      </c>
      <c r="I9" s="48"/>
      <c r="J9" s="48">
        <v>8190.9</v>
      </c>
      <c r="K9" s="48" t="s">
        <v>412</v>
      </c>
      <c r="L9" s="85">
        <v>43884</v>
      </c>
      <c r="M9" s="48" t="s">
        <v>16</v>
      </c>
      <c r="N9" s="64">
        <v>2</v>
      </c>
      <c r="O9" s="64" t="s">
        <v>17</v>
      </c>
      <c r="P9" s="103"/>
    </row>
    <row r="10" spans="1:16" ht="51" customHeight="1" x14ac:dyDescent="0.25">
      <c r="A10" s="46" t="s">
        <v>102</v>
      </c>
      <c r="B10" s="46" t="s">
        <v>245</v>
      </c>
      <c r="C10" s="46" t="s">
        <v>239</v>
      </c>
      <c r="D10" s="47" t="s">
        <v>13</v>
      </c>
      <c r="E10" s="47" t="s">
        <v>14</v>
      </c>
      <c r="F10" s="48">
        <v>86906</v>
      </c>
      <c r="G10" s="48">
        <v>42612.5</v>
      </c>
      <c r="H10" s="46" t="s">
        <v>15</v>
      </c>
      <c r="I10" s="48"/>
      <c r="J10" s="48"/>
      <c r="K10" s="48">
        <v>23615.119999999999</v>
      </c>
      <c r="L10" s="85">
        <v>43884</v>
      </c>
      <c r="M10" s="48" t="s">
        <v>16</v>
      </c>
      <c r="N10" s="64">
        <v>2</v>
      </c>
      <c r="O10" s="64" t="s">
        <v>17</v>
      </c>
      <c r="P10" s="103"/>
    </row>
    <row r="11" spans="1:16" ht="63" customHeight="1" x14ac:dyDescent="0.25">
      <c r="A11" s="26" t="s">
        <v>103</v>
      </c>
      <c r="B11" s="26" t="s">
        <v>243</v>
      </c>
      <c r="C11" s="26" t="s">
        <v>248</v>
      </c>
      <c r="D11" s="27" t="s">
        <v>13</v>
      </c>
      <c r="E11" s="27" t="s">
        <v>14</v>
      </c>
      <c r="F11" s="28">
        <v>179208.65</v>
      </c>
      <c r="G11" s="28">
        <v>88806.74</v>
      </c>
      <c r="H11" s="26" t="s">
        <v>15</v>
      </c>
      <c r="I11" s="28"/>
      <c r="J11" s="28"/>
      <c r="K11" s="28"/>
      <c r="L11" s="86">
        <v>44066</v>
      </c>
      <c r="M11" s="66" t="s">
        <v>24</v>
      </c>
      <c r="N11" s="65">
        <v>2</v>
      </c>
      <c r="O11" s="65" t="s">
        <v>17</v>
      </c>
      <c r="P11" s="103"/>
    </row>
    <row r="12" spans="1:16" ht="50.25" customHeight="1" x14ac:dyDescent="0.25">
      <c r="A12" s="46" t="s">
        <v>104</v>
      </c>
      <c r="B12" s="46" t="s">
        <v>240</v>
      </c>
      <c r="C12" s="46" t="s">
        <v>249</v>
      </c>
      <c r="D12" s="47" t="s">
        <v>13</v>
      </c>
      <c r="E12" s="47" t="s">
        <v>14</v>
      </c>
      <c r="F12" s="48">
        <v>25936.93</v>
      </c>
      <c r="G12" s="48">
        <v>12501.27</v>
      </c>
      <c r="H12" s="46" t="s">
        <v>15</v>
      </c>
      <c r="I12" s="49"/>
      <c r="J12" s="48">
        <v>4503.6899999999996</v>
      </c>
      <c r="K12" s="48">
        <v>7474.75</v>
      </c>
      <c r="L12" s="85">
        <v>43884</v>
      </c>
      <c r="M12" s="48" t="s">
        <v>16</v>
      </c>
      <c r="N12" s="64">
        <v>2</v>
      </c>
      <c r="O12" s="64" t="s">
        <v>17</v>
      </c>
      <c r="P12" s="103"/>
    </row>
    <row r="13" spans="1:16" ht="50.25" customHeight="1" x14ac:dyDescent="0.25">
      <c r="A13" s="46" t="s">
        <v>105</v>
      </c>
      <c r="B13" s="46" t="s">
        <v>250</v>
      </c>
      <c r="C13" s="46" t="s">
        <v>251</v>
      </c>
      <c r="D13" s="47" t="s">
        <v>13</v>
      </c>
      <c r="E13" s="47" t="s">
        <v>14</v>
      </c>
      <c r="F13" s="48">
        <v>68244.539999999994</v>
      </c>
      <c r="G13" s="48">
        <v>34122.269999999997</v>
      </c>
      <c r="H13" s="46" t="s">
        <v>15</v>
      </c>
      <c r="I13" s="48"/>
      <c r="J13" s="48"/>
      <c r="K13" s="48">
        <v>34122.269999999997</v>
      </c>
      <c r="L13" s="85">
        <v>43884</v>
      </c>
      <c r="M13" s="48" t="s">
        <v>16</v>
      </c>
      <c r="N13" s="64">
        <v>2</v>
      </c>
      <c r="O13" s="64" t="s">
        <v>17</v>
      </c>
      <c r="P13" s="103"/>
    </row>
    <row r="14" spans="1:16" ht="65.25" customHeight="1" x14ac:dyDescent="0.25">
      <c r="A14" s="46" t="s">
        <v>106</v>
      </c>
      <c r="B14" s="46" t="s">
        <v>252</v>
      </c>
      <c r="C14" s="46" t="s">
        <v>239</v>
      </c>
      <c r="D14" s="47" t="s">
        <v>13</v>
      </c>
      <c r="E14" s="47" t="s">
        <v>14</v>
      </c>
      <c r="F14" s="48">
        <v>62703</v>
      </c>
      <c r="G14" s="48">
        <v>28848.85</v>
      </c>
      <c r="H14" s="46" t="s">
        <v>15</v>
      </c>
      <c r="I14" s="48"/>
      <c r="J14" s="48"/>
      <c r="K14" s="48">
        <v>27933.75</v>
      </c>
      <c r="L14" s="85">
        <v>43884</v>
      </c>
      <c r="M14" s="48" t="s">
        <v>16</v>
      </c>
      <c r="N14" s="64">
        <v>2</v>
      </c>
      <c r="O14" s="64" t="s">
        <v>17</v>
      </c>
      <c r="P14" s="103"/>
    </row>
    <row r="15" spans="1:16" ht="52.5" customHeight="1" x14ac:dyDescent="0.25">
      <c r="A15" s="46" t="s">
        <v>107</v>
      </c>
      <c r="B15" s="46" t="s">
        <v>382</v>
      </c>
      <c r="C15" s="46" t="s">
        <v>386</v>
      </c>
      <c r="D15" s="47" t="s">
        <v>13</v>
      </c>
      <c r="E15" s="47" t="s">
        <v>14</v>
      </c>
      <c r="F15" s="48">
        <v>76313.38</v>
      </c>
      <c r="G15" s="48">
        <v>36369.69</v>
      </c>
      <c r="H15" s="46" t="s">
        <v>15</v>
      </c>
      <c r="I15" s="48"/>
      <c r="J15" s="48"/>
      <c r="K15" s="48">
        <v>36369.69</v>
      </c>
      <c r="L15" s="85">
        <v>43884</v>
      </c>
      <c r="M15" s="48" t="s">
        <v>16</v>
      </c>
      <c r="N15" s="64">
        <v>2</v>
      </c>
      <c r="O15" s="64" t="s">
        <v>17</v>
      </c>
      <c r="P15" s="103"/>
    </row>
    <row r="16" spans="1:16" ht="57" x14ac:dyDescent="0.25">
      <c r="A16" s="26" t="s">
        <v>108</v>
      </c>
      <c r="B16" s="26" t="s">
        <v>254</v>
      </c>
      <c r="C16" s="26" t="s">
        <v>253</v>
      </c>
      <c r="D16" s="27" t="s">
        <v>13</v>
      </c>
      <c r="E16" s="27" t="s">
        <v>14</v>
      </c>
      <c r="F16" s="28">
        <v>24854.07</v>
      </c>
      <c r="G16" s="28">
        <v>12012.04</v>
      </c>
      <c r="H16" s="26" t="s">
        <v>15</v>
      </c>
      <c r="I16" s="28"/>
      <c r="J16" s="28"/>
      <c r="K16" s="126"/>
      <c r="L16" s="86">
        <v>43884</v>
      </c>
      <c r="M16" s="66" t="s">
        <v>24</v>
      </c>
      <c r="N16" s="65">
        <v>7</v>
      </c>
      <c r="O16" s="65" t="s">
        <v>17</v>
      </c>
      <c r="P16" s="103"/>
    </row>
    <row r="17" spans="1:16" ht="84" customHeight="1" x14ac:dyDescent="0.25">
      <c r="A17" s="46" t="s">
        <v>109</v>
      </c>
      <c r="B17" s="46" t="s">
        <v>255</v>
      </c>
      <c r="C17" s="46" t="s">
        <v>247</v>
      </c>
      <c r="D17" s="47" t="s">
        <v>13</v>
      </c>
      <c r="E17" s="47" t="s">
        <v>14</v>
      </c>
      <c r="F17" s="48">
        <v>17877.8</v>
      </c>
      <c r="G17" s="48">
        <v>8045.01</v>
      </c>
      <c r="H17" s="46" t="s">
        <v>15</v>
      </c>
      <c r="I17" s="49"/>
      <c r="J17" s="48"/>
      <c r="K17" s="48">
        <v>7658.01</v>
      </c>
      <c r="L17" s="85">
        <v>43884</v>
      </c>
      <c r="M17" s="48" t="s">
        <v>16</v>
      </c>
      <c r="N17" s="64">
        <v>2</v>
      </c>
      <c r="O17" s="64" t="s">
        <v>17</v>
      </c>
      <c r="P17" s="103"/>
    </row>
    <row r="18" spans="1:16" ht="40.5" customHeight="1" x14ac:dyDescent="0.25">
      <c r="A18" s="46" t="s">
        <v>110</v>
      </c>
      <c r="B18" s="46" t="s">
        <v>255</v>
      </c>
      <c r="C18" s="46" t="s">
        <v>247</v>
      </c>
      <c r="D18" s="47" t="s">
        <v>13</v>
      </c>
      <c r="E18" s="47" t="s">
        <v>14</v>
      </c>
      <c r="F18" s="48">
        <v>38000</v>
      </c>
      <c r="G18" s="48">
        <v>17100</v>
      </c>
      <c r="H18" s="46" t="s">
        <v>15</v>
      </c>
      <c r="I18" s="49"/>
      <c r="J18" s="48"/>
      <c r="K18" s="48">
        <v>17100</v>
      </c>
      <c r="L18" s="85">
        <v>43884</v>
      </c>
      <c r="M18" s="48" t="s">
        <v>16</v>
      </c>
      <c r="N18" s="64">
        <v>2</v>
      </c>
      <c r="O18" s="64" t="s">
        <v>17</v>
      </c>
      <c r="P18" s="103"/>
    </row>
    <row r="19" spans="1:16" ht="57.75" customHeight="1" x14ac:dyDescent="0.25">
      <c r="A19" s="46" t="s">
        <v>111</v>
      </c>
      <c r="B19" s="46" t="s">
        <v>383</v>
      </c>
      <c r="C19" s="46" t="s">
        <v>256</v>
      </c>
      <c r="D19" s="47" t="s">
        <v>13</v>
      </c>
      <c r="E19" s="47" t="s">
        <v>14</v>
      </c>
      <c r="F19" s="48">
        <v>20368.09</v>
      </c>
      <c r="G19" s="48">
        <v>9165.64</v>
      </c>
      <c r="H19" s="46" t="s">
        <v>15</v>
      </c>
      <c r="I19" s="49"/>
      <c r="J19" s="48"/>
      <c r="K19" s="48">
        <v>9044.18</v>
      </c>
      <c r="L19" s="85">
        <v>43884</v>
      </c>
      <c r="M19" s="48" t="s">
        <v>16</v>
      </c>
      <c r="N19" s="64">
        <v>2</v>
      </c>
      <c r="O19" s="64" t="s">
        <v>17</v>
      </c>
      <c r="P19" s="103"/>
    </row>
    <row r="20" spans="1:16" ht="54.75" customHeight="1" x14ac:dyDescent="0.25">
      <c r="A20" s="46" t="s">
        <v>112</v>
      </c>
      <c r="B20" s="46" t="s">
        <v>384</v>
      </c>
      <c r="C20" s="46" t="s">
        <v>257</v>
      </c>
      <c r="D20" s="47" t="s">
        <v>13</v>
      </c>
      <c r="E20" s="47" t="s">
        <v>14</v>
      </c>
      <c r="F20" s="48">
        <v>86527.5</v>
      </c>
      <c r="G20" s="48">
        <v>39798.75</v>
      </c>
      <c r="H20" s="46" t="s">
        <v>15</v>
      </c>
      <c r="I20" s="49"/>
      <c r="J20" s="48"/>
      <c r="K20" s="48">
        <v>37200.239999999998</v>
      </c>
      <c r="L20" s="85">
        <v>43884</v>
      </c>
      <c r="M20" s="48" t="s">
        <v>16</v>
      </c>
      <c r="N20" s="64">
        <v>2</v>
      </c>
      <c r="O20" s="64" t="s">
        <v>17</v>
      </c>
      <c r="P20" s="103"/>
    </row>
    <row r="21" spans="1:16" ht="25.5" customHeight="1" x14ac:dyDescent="0.25">
      <c r="A21" s="4"/>
      <c r="B21" s="4"/>
      <c r="C21" s="4"/>
      <c r="D21" s="4"/>
      <c r="E21" s="5" t="s">
        <v>20</v>
      </c>
      <c r="F21" s="6">
        <f>SUM(F4:F20)</f>
        <v>1827130.55</v>
      </c>
      <c r="G21" s="6">
        <f>SUM(G4:G20)</f>
        <v>873228.72000000009</v>
      </c>
      <c r="H21" s="6"/>
      <c r="I21" s="6">
        <f>SUM(I4,I20)</f>
        <v>0</v>
      </c>
      <c r="J21" s="6">
        <f xml:space="preserve"> SUM(J4:J20)</f>
        <v>192610.07</v>
      </c>
      <c r="K21" s="9">
        <f xml:space="preserve"> SUM(K4:K20)</f>
        <v>506516.38</v>
      </c>
      <c r="L21" s="87"/>
      <c r="M21" s="6"/>
      <c r="N21" s="81"/>
      <c r="O21" s="81"/>
      <c r="P21" s="9"/>
    </row>
    <row r="22" spans="1:16" ht="24" customHeight="1" x14ac:dyDescent="0.25">
      <c r="A22" s="170" t="s">
        <v>370</v>
      </c>
      <c r="B22" s="170"/>
      <c r="C22" s="170"/>
      <c r="D22" s="171"/>
      <c r="E22" s="171"/>
      <c r="F22" s="172"/>
      <c r="G22" s="172"/>
      <c r="H22" s="171"/>
      <c r="I22" s="172"/>
      <c r="J22" s="172"/>
      <c r="K22" s="173"/>
      <c r="L22" s="174"/>
      <c r="M22" s="171"/>
      <c r="N22" s="175"/>
      <c r="O22" s="175"/>
      <c r="P22" s="103"/>
    </row>
    <row r="23" spans="1:16" ht="75" customHeight="1" x14ac:dyDescent="0.25">
      <c r="A23" s="46" t="s">
        <v>121</v>
      </c>
      <c r="B23" s="46" t="s">
        <v>258</v>
      </c>
      <c r="C23" s="46" t="s">
        <v>259</v>
      </c>
      <c r="D23" s="47" t="s">
        <v>21</v>
      </c>
      <c r="E23" s="47" t="s">
        <v>14</v>
      </c>
      <c r="F23" s="48">
        <v>62799.63</v>
      </c>
      <c r="G23" s="48">
        <v>22662.14</v>
      </c>
      <c r="H23" s="46" t="s">
        <v>22</v>
      </c>
      <c r="I23" s="48">
        <v>11331.07</v>
      </c>
      <c r="J23" s="48"/>
      <c r="K23" s="48">
        <v>10610.07</v>
      </c>
      <c r="L23" s="85">
        <v>43877</v>
      </c>
      <c r="M23" s="48" t="s">
        <v>16</v>
      </c>
      <c r="N23" s="64">
        <v>2</v>
      </c>
      <c r="O23" s="64" t="s">
        <v>33</v>
      </c>
      <c r="P23" s="103"/>
    </row>
    <row r="24" spans="1:16" ht="52.5" customHeight="1" x14ac:dyDescent="0.25">
      <c r="A24" s="46" t="s">
        <v>122</v>
      </c>
      <c r="B24" s="46" t="s">
        <v>260</v>
      </c>
      <c r="C24" s="46" t="s">
        <v>259</v>
      </c>
      <c r="D24" s="47" t="s">
        <v>21</v>
      </c>
      <c r="E24" s="47" t="s">
        <v>14</v>
      </c>
      <c r="F24" s="48">
        <v>29646.880000000001</v>
      </c>
      <c r="G24" s="48">
        <v>13341.1</v>
      </c>
      <c r="H24" s="46" t="s">
        <v>22</v>
      </c>
      <c r="I24" s="48"/>
      <c r="J24" s="48"/>
      <c r="K24" s="48">
        <v>7044.44</v>
      </c>
      <c r="L24" s="85">
        <v>43877</v>
      </c>
      <c r="M24" s="48" t="s">
        <v>16</v>
      </c>
      <c r="N24" s="64">
        <v>2</v>
      </c>
      <c r="O24" s="64" t="s">
        <v>33</v>
      </c>
      <c r="P24" s="103"/>
    </row>
    <row r="25" spans="1:16" ht="67.5" customHeight="1" x14ac:dyDescent="0.25">
      <c r="A25" s="26" t="s">
        <v>123</v>
      </c>
      <c r="B25" s="26" t="s">
        <v>261</v>
      </c>
      <c r="C25" s="26" t="s">
        <v>259</v>
      </c>
      <c r="D25" s="27" t="s">
        <v>21</v>
      </c>
      <c r="E25" s="27" t="s">
        <v>14</v>
      </c>
      <c r="F25" s="28">
        <v>52400.25</v>
      </c>
      <c r="G25" s="28">
        <v>23580.11</v>
      </c>
      <c r="H25" s="26" t="s">
        <v>22</v>
      </c>
      <c r="I25" s="28"/>
      <c r="J25" s="28"/>
      <c r="K25" s="126"/>
      <c r="L25" s="86"/>
      <c r="M25" s="66" t="s">
        <v>24</v>
      </c>
      <c r="N25" s="65">
        <v>2</v>
      </c>
      <c r="O25" s="65" t="s">
        <v>23</v>
      </c>
      <c r="P25" s="103"/>
    </row>
    <row r="26" spans="1:16" ht="66" customHeight="1" x14ac:dyDescent="0.25">
      <c r="A26" s="46" t="s">
        <v>124</v>
      </c>
      <c r="B26" s="46" t="s">
        <v>262</v>
      </c>
      <c r="C26" s="46" t="s">
        <v>259</v>
      </c>
      <c r="D26" s="47" t="s">
        <v>21</v>
      </c>
      <c r="E26" s="47" t="s">
        <v>14</v>
      </c>
      <c r="F26" s="48">
        <v>64465.56</v>
      </c>
      <c r="G26" s="48">
        <v>29999.99</v>
      </c>
      <c r="H26" s="46" t="s">
        <v>22</v>
      </c>
      <c r="I26" s="49"/>
      <c r="J26" s="48"/>
      <c r="K26" s="48">
        <v>29999.99</v>
      </c>
      <c r="L26" s="85">
        <v>43877</v>
      </c>
      <c r="M26" s="48" t="s">
        <v>16</v>
      </c>
      <c r="N26" s="64">
        <v>2</v>
      </c>
      <c r="O26" s="64" t="s">
        <v>33</v>
      </c>
      <c r="P26" s="103"/>
    </row>
    <row r="27" spans="1:16" ht="26.25" customHeight="1" x14ac:dyDescent="0.25">
      <c r="A27" s="2"/>
      <c r="B27" s="2"/>
      <c r="C27" s="2"/>
      <c r="D27" s="2"/>
      <c r="E27" s="8" t="s">
        <v>20</v>
      </c>
      <c r="F27" s="9">
        <f>SUM(F23:F26)</f>
        <v>209312.32</v>
      </c>
      <c r="G27" s="9">
        <f>SUM(G23:G26)</f>
        <v>89583.34</v>
      </c>
      <c r="H27" s="9"/>
      <c r="I27" s="9">
        <f>SUM(I23:I26)</f>
        <v>11331.07</v>
      </c>
      <c r="J27" s="9">
        <f>SUM(J23:J26)</f>
        <v>0</v>
      </c>
      <c r="K27" s="9">
        <f>SUM(K23:K26)</f>
        <v>47654.5</v>
      </c>
      <c r="L27" s="88"/>
      <c r="M27" s="2"/>
      <c r="N27" s="81"/>
      <c r="O27" s="81"/>
      <c r="P27" s="103"/>
    </row>
    <row r="28" spans="1:16" ht="24" customHeight="1" x14ac:dyDescent="0.25">
      <c r="A28" s="170" t="s">
        <v>371</v>
      </c>
      <c r="B28" s="170"/>
      <c r="C28" s="170"/>
      <c r="D28" s="171"/>
      <c r="E28" s="171"/>
      <c r="F28" s="172"/>
      <c r="G28" s="172"/>
      <c r="H28" s="171"/>
      <c r="I28" s="172"/>
      <c r="J28" s="172"/>
      <c r="K28" s="173"/>
      <c r="L28" s="174"/>
      <c r="M28" s="171"/>
      <c r="N28" s="176"/>
      <c r="O28" s="176"/>
      <c r="P28" s="103"/>
    </row>
    <row r="29" spans="1:16" ht="62.25" customHeight="1" x14ac:dyDescent="0.25">
      <c r="A29" s="46" t="s">
        <v>126</v>
      </c>
      <c r="B29" s="46" t="s">
        <v>264</v>
      </c>
      <c r="C29" s="46" t="s">
        <v>266</v>
      </c>
      <c r="D29" s="46" t="s">
        <v>25</v>
      </c>
      <c r="E29" s="47" t="s">
        <v>14</v>
      </c>
      <c r="F29" s="48">
        <v>63558.46</v>
      </c>
      <c r="G29" s="48">
        <v>30570.23</v>
      </c>
      <c r="H29" s="46" t="s">
        <v>26</v>
      </c>
      <c r="I29" s="49"/>
      <c r="J29" s="48"/>
      <c r="K29" s="48">
        <v>29999.56</v>
      </c>
      <c r="L29" s="85">
        <v>43877</v>
      </c>
      <c r="M29" s="48" t="s">
        <v>16</v>
      </c>
      <c r="N29" s="64">
        <v>2</v>
      </c>
      <c r="O29" s="64" t="s">
        <v>33</v>
      </c>
      <c r="P29" s="103"/>
    </row>
    <row r="30" spans="1:16" ht="63.75" customHeight="1" x14ac:dyDescent="0.25">
      <c r="A30" s="46" t="s">
        <v>125</v>
      </c>
      <c r="B30" s="46" t="s">
        <v>265</v>
      </c>
      <c r="C30" s="46" t="s">
        <v>263</v>
      </c>
      <c r="D30" s="46" t="s">
        <v>25</v>
      </c>
      <c r="E30" s="47" t="s">
        <v>14</v>
      </c>
      <c r="F30" s="48">
        <v>79905</v>
      </c>
      <c r="G30" s="48">
        <v>39952.5</v>
      </c>
      <c r="H30" s="46" t="s">
        <v>26</v>
      </c>
      <c r="I30" s="48"/>
      <c r="J30" s="50">
        <v>21985.97</v>
      </c>
      <c r="K30" s="48">
        <v>17966.53</v>
      </c>
      <c r="L30" s="85">
        <v>43877</v>
      </c>
      <c r="M30" s="48" t="s">
        <v>16</v>
      </c>
      <c r="N30" s="64">
        <v>2</v>
      </c>
      <c r="O30" s="64" t="s">
        <v>33</v>
      </c>
      <c r="P30" s="103"/>
    </row>
    <row r="31" spans="1:16" ht="27" customHeight="1" x14ac:dyDescent="0.25">
      <c r="A31" s="2"/>
      <c r="B31" s="2"/>
      <c r="C31" s="2"/>
      <c r="D31" s="2"/>
      <c r="E31" s="8" t="s">
        <v>20</v>
      </c>
      <c r="F31" s="9">
        <f t="shared" ref="F31" si="0">SUM(F29:F30)</f>
        <v>143463.46</v>
      </c>
      <c r="G31" s="9">
        <f t="shared" ref="G31" si="1">SUM(G29:G30)</f>
        <v>70522.73</v>
      </c>
      <c r="H31" s="2"/>
      <c r="I31" s="9">
        <f>SUM(I29:I30)</f>
        <v>0</v>
      </c>
      <c r="J31" s="9">
        <f>SUM(J29:J30)</f>
        <v>21985.97</v>
      </c>
      <c r="K31" s="9">
        <f t="shared" ref="K31" si="2">SUM(K29:K30)</f>
        <v>47966.09</v>
      </c>
      <c r="L31" s="88"/>
      <c r="M31" s="2"/>
      <c r="N31" s="44"/>
      <c r="O31" s="44"/>
      <c r="P31" s="103"/>
    </row>
    <row r="32" spans="1:16" ht="24" customHeight="1" x14ac:dyDescent="0.25">
      <c r="A32" s="170" t="s">
        <v>372</v>
      </c>
      <c r="B32" s="170"/>
      <c r="C32" s="170"/>
      <c r="D32" s="171"/>
      <c r="E32" s="171"/>
      <c r="F32" s="172"/>
      <c r="G32" s="172"/>
      <c r="H32" s="171"/>
      <c r="I32" s="172"/>
      <c r="J32" s="172"/>
      <c r="K32" s="173"/>
      <c r="L32" s="174"/>
      <c r="M32" s="177"/>
      <c r="N32" s="178"/>
      <c r="O32" s="178"/>
      <c r="P32" s="103"/>
    </row>
    <row r="33" spans="1:17" ht="57" x14ac:dyDescent="0.25">
      <c r="A33" s="46" t="s">
        <v>127</v>
      </c>
      <c r="B33" s="46" t="s">
        <v>268</v>
      </c>
      <c r="C33" s="46" t="s">
        <v>267</v>
      </c>
      <c r="D33" s="47" t="s">
        <v>27</v>
      </c>
      <c r="E33" s="47" t="s">
        <v>14</v>
      </c>
      <c r="F33" s="48">
        <v>28299.86</v>
      </c>
      <c r="G33" s="48">
        <v>12734.94</v>
      </c>
      <c r="H33" s="46" t="s">
        <v>28</v>
      </c>
      <c r="I33" s="49"/>
      <c r="J33" s="48"/>
      <c r="K33" s="48">
        <v>9612.08</v>
      </c>
      <c r="L33" s="85">
        <v>43877</v>
      </c>
      <c r="M33" s="48" t="s">
        <v>16</v>
      </c>
      <c r="N33" s="64">
        <v>2</v>
      </c>
      <c r="O33" s="64" t="s">
        <v>23</v>
      </c>
      <c r="P33" s="103"/>
    </row>
    <row r="34" spans="1:17" ht="51.75" customHeight="1" x14ac:dyDescent="0.25">
      <c r="A34" s="46" t="s">
        <v>128</v>
      </c>
      <c r="B34" s="46" t="s">
        <v>270</v>
      </c>
      <c r="C34" s="46" t="s">
        <v>269</v>
      </c>
      <c r="D34" s="47" t="s">
        <v>27</v>
      </c>
      <c r="E34" s="47" t="s">
        <v>14</v>
      </c>
      <c r="F34" s="48">
        <v>13325.07</v>
      </c>
      <c r="G34" s="48">
        <v>6630.81</v>
      </c>
      <c r="H34" s="46" t="s">
        <v>28</v>
      </c>
      <c r="I34" s="49"/>
      <c r="J34" s="48"/>
      <c r="K34" s="48">
        <v>6630.81</v>
      </c>
      <c r="L34" s="85">
        <v>43877</v>
      </c>
      <c r="M34" s="48" t="s">
        <v>16</v>
      </c>
      <c r="N34" s="64">
        <v>2</v>
      </c>
      <c r="O34" s="64" t="s">
        <v>23</v>
      </c>
      <c r="P34" s="103"/>
    </row>
    <row r="35" spans="1:17" x14ac:dyDescent="0.25">
      <c r="A35" s="3"/>
      <c r="B35" s="3"/>
      <c r="C35" s="3"/>
      <c r="D35" s="3"/>
      <c r="E35" s="8" t="s">
        <v>20</v>
      </c>
      <c r="F35" s="14">
        <f t="shared" ref="F35:G35" si="3">SUM(F33:F34)</f>
        <v>41624.93</v>
      </c>
      <c r="G35" s="14">
        <f t="shared" si="3"/>
        <v>19365.75</v>
      </c>
      <c r="H35" s="14"/>
      <c r="I35" s="14">
        <f t="shared" ref="I35" si="4">SUM(I33:I34)</f>
        <v>0</v>
      </c>
      <c r="J35" s="14">
        <f t="shared" ref="J35" si="5">SUM(J33:J34)</f>
        <v>0</v>
      </c>
      <c r="K35" s="9">
        <f t="shared" ref="K35" si="6">SUM(K33:K34)</f>
        <v>16242.89</v>
      </c>
      <c r="L35" s="17"/>
      <c r="M35" s="3"/>
      <c r="N35" s="68"/>
      <c r="O35" s="68"/>
      <c r="P35" s="103"/>
    </row>
    <row r="36" spans="1:17" ht="24" customHeight="1" x14ac:dyDescent="0.25">
      <c r="A36" s="181" t="s">
        <v>29</v>
      </c>
      <c r="B36" s="181"/>
      <c r="C36" s="181"/>
      <c r="D36" s="182"/>
      <c r="E36" s="182"/>
      <c r="F36" s="183"/>
      <c r="G36" s="183"/>
      <c r="H36" s="182"/>
      <c r="I36" s="183"/>
      <c r="J36" s="183"/>
      <c r="K36" s="184"/>
      <c r="L36" s="185"/>
      <c r="M36" s="186"/>
      <c r="N36" s="187"/>
      <c r="O36" s="187"/>
      <c r="P36" s="103"/>
    </row>
    <row r="37" spans="1:17" ht="66.75" customHeight="1" x14ac:dyDescent="0.25">
      <c r="A37" s="46" t="s">
        <v>129</v>
      </c>
      <c r="B37" s="46" t="s">
        <v>347</v>
      </c>
      <c r="C37" s="46" t="s">
        <v>271</v>
      </c>
      <c r="D37" s="47" t="s">
        <v>30</v>
      </c>
      <c r="E37" s="47" t="s">
        <v>31</v>
      </c>
      <c r="F37" s="49">
        <v>200000</v>
      </c>
      <c r="G37" s="49">
        <v>179725.16</v>
      </c>
      <c r="H37" s="48" t="s">
        <v>32</v>
      </c>
      <c r="I37" s="49">
        <v>89862.58</v>
      </c>
      <c r="J37" s="48"/>
      <c r="K37" s="49">
        <v>89862.58</v>
      </c>
      <c r="L37" s="85">
        <v>44561</v>
      </c>
      <c r="M37" s="119" t="s">
        <v>16</v>
      </c>
      <c r="N37" s="64">
        <v>2</v>
      </c>
      <c r="O37" s="64" t="s">
        <v>33</v>
      </c>
      <c r="P37" s="103"/>
    </row>
    <row r="38" spans="1:17" ht="128.25" customHeight="1" x14ac:dyDescent="0.25">
      <c r="A38" s="46" t="s">
        <v>130</v>
      </c>
      <c r="B38" s="46" t="s">
        <v>350</v>
      </c>
      <c r="C38" s="46" t="s">
        <v>272</v>
      </c>
      <c r="D38" s="102" t="s">
        <v>30</v>
      </c>
      <c r="E38" s="47" t="s">
        <v>31</v>
      </c>
      <c r="F38" s="49">
        <v>190269</v>
      </c>
      <c r="G38" s="49">
        <v>187542.81</v>
      </c>
      <c r="H38" s="48" t="s">
        <v>32</v>
      </c>
      <c r="I38" s="49">
        <v>93771.41</v>
      </c>
      <c r="J38" s="49">
        <v>56262.84</v>
      </c>
      <c r="K38" s="48">
        <v>37331.300000000003</v>
      </c>
      <c r="L38" s="85">
        <v>44250</v>
      </c>
      <c r="M38" s="48" t="s">
        <v>16</v>
      </c>
      <c r="N38" s="64">
        <v>2</v>
      </c>
      <c r="O38" s="64" t="s">
        <v>33</v>
      </c>
      <c r="P38" s="103"/>
    </row>
    <row r="39" spans="1:17" ht="48.75" customHeight="1" x14ac:dyDescent="0.25">
      <c r="A39" s="46" t="s">
        <v>131</v>
      </c>
      <c r="B39" s="46" t="s">
        <v>351</v>
      </c>
      <c r="C39" s="46" t="s">
        <v>273</v>
      </c>
      <c r="D39" s="47" t="s">
        <v>30</v>
      </c>
      <c r="E39" s="47" t="s">
        <v>31</v>
      </c>
      <c r="F39" s="49">
        <v>108286.5</v>
      </c>
      <c r="G39" s="49">
        <v>104366.38</v>
      </c>
      <c r="H39" s="48" t="s">
        <v>32</v>
      </c>
      <c r="I39" s="49"/>
      <c r="J39" s="48"/>
      <c r="K39" s="48">
        <v>104366.38</v>
      </c>
      <c r="L39" s="85" t="s">
        <v>198</v>
      </c>
      <c r="M39" s="119" t="s">
        <v>16</v>
      </c>
      <c r="N39" s="73">
        <v>2</v>
      </c>
      <c r="O39" s="73" t="s">
        <v>33</v>
      </c>
      <c r="P39" s="103"/>
      <c r="Q39" s="124"/>
    </row>
    <row r="40" spans="1:17" ht="70.5" customHeight="1" x14ac:dyDescent="0.25">
      <c r="A40" s="46" t="s">
        <v>132</v>
      </c>
      <c r="B40" s="46" t="s">
        <v>352</v>
      </c>
      <c r="C40" s="46" t="s">
        <v>242</v>
      </c>
      <c r="D40" s="47" t="s">
        <v>30</v>
      </c>
      <c r="E40" s="47" t="s">
        <v>31</v>
      </c>
      <c r="F40" s="49">
        <v>27886.68</v>
      </c>
      <c r="G40" s="49">
        <v>27886.68</v>
      </c>
      <c r="H40" s="48" t="s">
        <v>32</v>
      </c>
      <c r="I40" s="49"/>
      <c r="J40" s="48"/>
      <c r="K40" s="48">
        <v>26849.03</v>
      </c>
      <c r="L40" s="85">
        <v>43884</v>
      </c>
      <c r="M40" s="48" t="s">
        <v>16</v>
      </c>
      <c r="N40" s="64">
        <v>2</v>
      </c>
      <c r="O40" s="64" t="s">
        <v>33</v>
      </c>
      <c r="P40" s="103"/>
    </row>
    <row r="41" spans="1:17" ht="39.75" customHeight="1" x14ac:dyDescent="0.25">
      <c r="A41" s="46" t="s">
        <v>133</v>
      </c>
      <c r="B41" s="46" t="s">
        <v>353</v>
      </c>
      <c r="C41" s="46" t="s">
        <v>274</v>
      </c>
      <c r="D41" s="47" t="s">
        <v>30</v>
      </c>
      <c r="E41" s="47" t="s">
        <v>31</v>
      </c>
      <c r="F41" s="49">
        <v>185263.33</v>
      </c>
      <c r="G41" s="49">
        <v>159954.32</v>
      </c>
      <c r="H41" s="48" t="s">
        <v>32</v>
      </c>
      <c r="I41" s="50"/>
      <c r="J41" s="48"/>
      <c r="K41" s="48">
        <v>158454.07</v>
      </c>
      <c r="L41" s="85">
        <v>43884</v>
      </c>
      <c r="M41" s="48" t="s">
        <v>16</v>
      </c>
      <c r="N41" s="64">
        <v>2</v>
      </c>
      <c r="O41" s="64" t="s">
        <v>33</v>
      </c>
      <c r="P41" s="103"/>
    </row>
    <row r="42" spans="1:17" ht="25.5" customHeight="1" x14ac:dyDescent="0.25">
      <c r="A42" s="3"/>
      <c r="B42" s="3"/>
      <c r="C42" s="3"/>
      <c r="D42" s="7"/>
      <c r="E42" s="5" t="s">
        <v>20</v>
      </c>
      <c r="F42" s="13">
        <f t="shared" ref="F42" si="7">SUM(F37:F41)</f>
        <v>711705.51</v>
      </c>
      <c r="G42" s="13">
        <f t="shared" ref="G42" si="8">SUM(G37:G41)</f>
        <v>659475.35</v>
      </c>
      <c r="H42" s="13"/>
      <c r="I42" s="13">
        <f>SUM(I37:I41)</f>
        <v>183633.99</v>
      </c>
      <c r="J42" s="13">
        <f t="shared" ref="J42:K42" si="9">SUM(J37:J41)</f>
        <v>56262.84</v>
      </c>
      <c r="K42" s="13">
        <f t="shared" si="9"/>
        <v>416863.36</v>
      </c>
      <c r="L42" s="90"/>
      <c r="M42" s="7"/>
      <c r="N42" s="68"/>
      <c r="O42" s="68"/>
      <c r="P42" s="103"/>
    </row>
    <row r="43" spans="1:17" ht="24" customHeight="1" x14ac:dyDescent="0.25">
      <c r="A43" s="181" t="s">
        <v>369</v>
      </c>
      <c r="B43" s="181"/>
      <c r="C43" s="181"/>
      <c r="D43" s="182"/>
      <c r="E43" s="182"/>
      <c r="F43" s="183"/>
      <c r="G43" s="183"/>
      <c r="H43" s="182"/>
      <c r="I43" s="183"/>
      <c r="J43" s="183"/>
      <c r="K43" s="184"/>
      <c r="L43" s="185"/>
      <c r="M43" s="186"/>
      <c r="N43" s="187"/>
      <c r="O43" s="187"/>
      <c r="P43" s="103"/>
    </row>
    <row r="44" spans="1:17" ht="52.5" customHeight="1" x14ac:dyDescent="0.25">
      <c r="A44" s="46" t="s">
        <v>134</v>
      </c>
      <c r="B44" s="46" t="s">
        <v>365</v>
      </c>
      <c r="C44" s="46" t="s">
        <v>259</v>
      </c>
      <c r="D44" s="47" t="s">
        <v>34</v>
      </c>
      <c r="E44" s="47" t="s">
        <v>31</v>
      </c>
      <c r="F44" s="49">
        <v>190302.6</v>
      </c>
      <c r="G44" s="49">
        <v>186366.87</v>
      </c>
      <c r="H44" s="48" t="s">
        <v>35</v>
      </c>
      <c r="I44" s="49"/>
      <c r="J44" s="48"/>
      <c r="K44" s="48">
        <v>186366.87</v>
      </c>
      <c r="L44" s="85">
        <v>43884</v>
      </c>
      <c r="M44" s="48" t="s">
        <v>16</v>
      </c>
      <c r="N44" s="64">
        <v>2</v>
      </c>
      <c r="O44" s="64" t="s">
        <v>23</v>
      </c>
      <c r="P44" s="103"/>
    </row>
    <row r="45" spans="1:17" ht="58.5" customHeight="1" x14ac:dyDescent="0.25">
      <c r="A45" s="46" t="s">
        <v>135</v>
      </c>
      <c r="B45" s="46" t="s">
        <v>364</v>
      </c>
      <c r="C45" s="46" t="s">
        <v>345</v>
      </c>
      <c r="D45" s="47" t="s">
        <v>34</v>
      </c>
      <c r="E45" s="47" t="s">
        <v>31</v>
      </c>
      <c r="F45" s="49">
        <v>196563.96</v>
      </c>
      <c r="G45" s="49">
        <v>196563.96</v>
      </c>
      <c r="H45" s="48" t="s">
        <v>35</v>
      </c>
      <c r="I45" s="49"/>
      <c r="J45" s="48">
        <v>88423.82</v>
      </c>
      <c r="K45" s="48">
        <v>108140.14</v>
      </c>
      <c r="L45" s="85">
        <v>44369</v>
      </c>
      <c r="M45" s="119" t="s">
        <v>16</v>
      </c>
      <c r="N45" s="64">
        <v>2</v>
      </c>
      <c r="O45" s="64" t="s">
        <v>23</v>
      </c>
      <c r="P45" s="103"/>
    </row>
    <row r="46" spans="1:17" x14ac:dyDescent="0.25">
      <c r="A46" s="3"/>
      <c r="B46" s="3"/>
      <c r="C46" s="3"/>
      <c r="D46" s="3"/>
      <c r="E46" s="8" t="s">
        <v>20</v>
      </c>
      <c r="F46" s="14">
        <f t="shared" ref="F46" si="10">SUM(F44:F45)</f>
        <v>386866.56</v>
      </c>
      <c r="G46" s="14">
        <f t="shared" ref="G46" si="11">SUM(G44:G45)</f>
        <v>382930.82999999996</v>
      </c>
      <c r="H46" s="3"/>
      <c r="I46" s="14">
        <f>SUM(I44:I45)</f>
        <v>0</v>
      </c>
      <c r="J46" s="14">
        <f t="shared" ref="J46:K46" si="12">SUM(J44:J45)</f>
        <v>88423.82</v>
      </c>
      <c r="K46" s="14">
        <f t="shared" si="12"/>
        <v>294507.01</v>
      </c>
      <c r="M46" s="3"/>
      <c r="N46" s="68"/>
      <c r="O46" s="68"/>
      <c r="P46" s="103"/>
    </row>
    <row r="47" spans="1:17" ht="24" customHeight="1" x14ac:dyDescent="0.25">
      <c r="A47" s="181" t="s">
        <v>368</v>
      </c>
      <c r="B47" s="181"/>
      <c r="C47" s="181"/>
      <c r="D47" s="188"/>
      <c r="E47" s="188"/>
      <c r="F47" s="189"/>
      <c r="G47" s="189"/>
      <c r="H47" s="188"/>
      <c r="I47" s="189"/>
      <c r="J47" s="189"/>
      <c r="K47" s="190"/>
      <c r="L47" s="191"/>
      <c r="M47" s="192"/>
      <c r="N47" s="187"/>
      <c r="O47" s="187"/>
      <c r="P47" s="103"/>
    </row>
    <row r="48" spans="1:17" ht="57.75" customHeight="1" x14ac:dyDescent="0.25">
      <c r="A48" s="46" t="s">
        <v>136</v>
      </c>
      <c r="B48" s="46" t="s">
        <v>388</v>
      </c>
      <c r="C48" s="46" t="s">
        <v>275</v>
      </c>
      <c r="D48" s="47" t="s">
        <v>36</v>
      </c>
      <c r="E48" s="47" t="s">
        <v>31</v>
      </c>
      <c r="F48" s="49">
        <v>50500</v>
      </c>
      <c r="G48" s="49">
        <v>50500</v>
      </c>
      <c r="H48" s="48" t="s">
        <v>37</v>
      </c>
      <c r="I48" s="49"/>
      <c r="J48" s="48"/>
      <c r="K48" s="48">
        <v>49559</v>
      </c>
      <c r="L48" s="85">
        <v>43884</v>
      </c>
      <c r="M48" s="48" t="s">
        <v>16</v>
      </c>
      <c r="N48" s="73">
        <v>2</v>
      </c>
      <c r="O48" s="73" t="s">
        <v>33</v>
      </c>
      <c r="P48" s="103"/>
    </row>
    <row r="49" spans="1:17" ht="51.75" customHeight="1" x14ac:dyDescent="0.25">
      <c r="A49" s="46" t="s">
        <v>137</v>
      </c>
      <c r="B49" s="46" t="s">
        <v>366</v>
      </c>
      <c r="C49" s="46" t="s">
        <v>263</v>
      </c>
      <c r="D49" s="47" t="s">
        <v>36</v>
      </c>
      <c r="E49" s="47" t="s">
        <v>31</v>
      </c>
      <c r="F49" s="49">
        <v>35692.31</v>
      </c>
      <c r="G49" s="49">
        <v>35692.31</v>
      </c>
      <c r="H49" s="48" t="s">
        <v>37</v>
      </c>
      <c r="I49" s="49"/>
      <c r="J49" s="48"/>
      <c r="K49" s="48">
        <v>35692.31</v>
      </c>
      <c r="L49" s="85">
        <v>44066</v>
      </c>
      <c r="M49" s="48" t="s">
        <v>16</v>
      </c>
      <c r="N49" s="73">
        <v>2</v>
      </c>
      <c r="O49" s="73" t="s">
        <v>23</v>
      </c>
      <c r="P49" s="103"/>
    </row>
    <row r="50" spans="1:17" ht="30" customHeight="1" x14ac:dyDescent="0.25">
      <c r="A50" s="7"/>
      <c r="B50" s="7"/>
      <c r="C50" s="7"/>
      <c r="D50" s="7"/>
      <c r="E50" s="5" t="s">
        <v>20</v>
      </c>
      <c r="F50" s="13">
        <f t="shared" ref="F50:G50" si="13">SUM(F48:F49)</f>
        <v>86192.31</v>
      </c>
      <c r="G50" s="13">
        <f t="shared" si="13"/>
        <v>86192.31</v>
      </c>
      <c r="H50" s="7"/>
      <c r="I50" s="13">
        <f t="shared" ref="I50" si="14">SUM(I48:I49)</f>
        <v>0</v>
      </c>
      <c r="J50" s="13">
        <f t="shared" ref="J50" si="15">SUM(J48:J49)</f>
        <v>0</v>
      </c>
      <c r="K50" s="13">
        <f>K48+K49</f>
        <v>85251.31</v>
      </c>
      <c r="L50" s="90"/>
      <c r="M50" s="7"/>
      <c r="N50" s="81"/>
      <c r="O50" s="81"/>
      <c r="P50" s="103"/>
    </row>
    <row r="51" spans="1:17" ht="24" customHeight="1" x14ac:dyDescent="0.25">
      <c r="A51" s="181" t="s">
        <v>367</v>
      </c>
      <c r="B51" s="181"/>
      <c r="C51" s="181"/>
      <c r="D51" s="182"/>
      <c r="E51" s="182"/>
      <c r="F51" s="183"/>
      <c r="G51" s="183"/>
      <c r="H51" s="182"/>
      <c r="I51" s="183"/>
      <c r="J51" s="183"/>
      <c r="K51" s="184"/>
      <c r="L51" s="185"/>
      <c r="M51" s="182"/>
      <c r="N51" s="193"/>
      <c r="O51" s="193"/>
      <c r="P51" s="103"/>
    </row>
    <row r="52" spans="1:17" ht="40.5" customHeight="1" x14ac:dyDescent="0.25">
      <c r="A52" s="46" t="s">
        <v>140</v>
      </c>
      <c r="B52" s="46" t="s">
        <v>379</v>
      </c>
      <c r="C52" s="46" t="s">
        <v>276</v>
      </c>
      <c r="D52" s="47" t="s">
        <v>38</v>
      </c>
      <c r="E52" s="47" t="s">
        <v>31</v>
      </c>
      <c r="F52" s="49">
        <v>79945.61</v>
      </c>
      <c r="G52" s="49">
        <v>78899.520000000004</v>
      </c>
      <c r="H52" s="48" t="s">
        <v>39</v>
      </c>
      <c r="I52" s="49">
        <v>39449.760000000002</v>
      </c>
      <c r="J52" s="48"/>
      <c r="K52" s="48">
        <f>78894.93-I52</f>
        <v>39445.169999999991</v>
      </c>
      <c r="L52" s="85">
        <v>44195</v>
      </c>
      <c r="M52" s="119" t="s">
        <v>16</v>
      </c>
      <c r="N52" s="73">
        <v>2</v>
      </c>
      <c r="O52" s="73" t="s">
        <v>23</v>
      </c>
      <c r="P52" s="103"/>
    </row>
    <row r="53" spans="1:17" ht="50.25" customHeight="1" x14ac:dyDescent="0.25">
      <c r="A53" s="46" t="s">
        <v>138</v>
      </c>
      <c r="B53" s="46" t="s">
        <v>354</v>
      </c>
      <c r="C53" s="46" t="s">
        <v>277</v>
      </c>
      <c r="D53" s="47" t="s">
        <v>38</v>
      </c>
      <c r="E53" s="47" t="s">
        <v>31</v>
      </c>
      <c r="F53" s="49">
        <v>39999.53</v>
      </c>
      <c r="G53" s="49">
        <v>39999.53</v>
      </c>
      <c r="H53" s="48" t="s">
        <v>39</v>
      </c>
      <c r="I53" s="49"/>
      <c r="J53" s="48"/>
      <c r="K53" s="48">
        <v>39839.870000000003</v>
      </c>
      <c r="L53" s="85">
        <v>43884</v>
      </c>
      <c r="M53" s="48" t="s">
        <v>16</v>
      </c>
      <c r="N53" s="64">
        <v>2</v>
      </c>
      <c r="O53" s="64" t="s">
        <v>23</v>
      </c>
      <c r="P53" s="103"/>
    </row>
    <row r="54" spans="1:17" ht="39" customHeight="1" x14ac:dyDescent="0.25">
      <c r="A54" s="46" t="s">
        <v>139</v>
      </c>
      <c r="B54" s="46" t="s">
        <v>355</v>
      </c>
      <c r="C54" s="46" t="s">
        <v>278</v>
      </c>
      <c r="D54" s="47" t="s">
        <v>38</v>
      </c>
      <c r="E54" s="47" t="s">
        <v>31</v>
      </c>
      <c r="F54" s="49">
        <v>78461.5</v>
      </c>
      <c r="G54" s="49">
        <v>78461.5</v>
      </c>
      <c r="H54" s="48" t="s">
        <v>39</v>
      </c>
      <c r="I54" s="49"/>
      <c r="J54" s="48"/>
      <c r="K54" s="48">
        <v>78461.5</v>
      </c>
      <c r="L54" s="85">
        <v>44250</v>
      </c>
      <c r="M54" s="119" t="s">
        <v>16</v>
      </c>
      <c r="N54" s="64">
        <v>2</v>
      </c>
      <c r="O54" s="64" t="s">
        <v>23</v>
      </c>
      <c r="P54" s="103"/>
    </row>
    <row r="55" spans="1:17" ht="29.25" customHeight="1" x14ac:dyDescent="0.25">
      <c r="A55" s="3"/>
      <c r="B55" s="3"/>
      <c r="C55" s="3"/>
      <c r="D55" s="7"/>
      <c r="E55" s="5" t="s">
        <v>20</v>
      </c>
      <c r="F55" s="13">
        <f t="shared" ref="F55:G55" si="16">SUM(F52:F54)</f>
        <v>198406.64</v>
      </c>
      <c r="G55" s="13">
        <f t="shared" si="16"/>
        <v>197360.55</v>
      </c>
      <c r="H55" s="7"/>
      <c r="I55" s="13">
        <f t="shared" ref="I55:K55" si="17">SUM(I52:I54)</f>
        <v>39449.760000000002</v>
      </c>
      <c r="J55" s="13">
        <f t="shared" si="17"/>
        <v>0</v>
      </c>
      <c r="K55" s="13">
        <f t="shared" si="17"/>
        <v>157746.53999999998</v>
      </c>
      <c r="L55" s="90"/>
      <c r="M55" s="7"/>
      <c r="N55" s="68"/>
      <c r="O55" s="68"/>
      <c r="P55" s="103"/>
    </row>
    <row r="56" spans="1:17" ht="24" customHeight="1" x14ac:dyDescent="0.25">
      <c r="A56" s="204" t="s">
        <v>40</v>
      </c>
      <c r="B56" s="204"/>
      <c r="C56" s="204"/>
      <c r="D56" s="205"/>
      <c r="E56" s="205"/>
      <c r="F56" s="206"/>
      <c r="G56" s="206"/>
      <c r="H56" s="205"/>
      <c r="I56" s="206"/>
      <c r="J56" s="206"/>
      <c r="K56" s="207"/>
      <c r="L56" s="208"/>
      <c r="M56" s="209"/>
      <c r="N56" s="210"/>
      <c r="O56" s="210"/>
      <c r="P56" s="103"/>
    </row>
    <row r="57" spans="1:17" ht="69.75" customHeight="1" x14ac:dyDescent="0.25">
      <c r="A57" s="46" t="s">
        <v>141</v>
      </c>
      <c r="B57" s="46" t="s">
        <v>356</v>
      </c>
      <c r="C57" s="46" t="s">
        <v>279</v>
      </c>
      <c r="D57" s="47" t="s">
        <v>41</v>
      </c>
      <c r="E57" s="47" t="s">
        <v>31</v>
      </c>
      <c r="F57" s="49">
        <v>36000</v>
      </c>
      <c r="G57" s="49">
        <v>36000</v>
      </c>
      <c r="H57" s="51" t="s">
        <v>42</v>
      </c>
      <c r="I57" s="49"/>
      <c r="J57" s="49"/>
      <c r="K57" s="48">
        <v>34240</v>
      </c>
      <c r="L57" s="92">
        <v>43519</v>
      </c>
      <c r="M57" s="48" t="s">
        <v>16</v>
      </c>
      <c r="N57" s="64">
        <v>7</v>
      </c>
      <c r="O57" s="64" t="s">
        <v>43</v>
      </c>
      <c r="P57" s="103"/>
    </row>
    <row r="58" spans="1:17" ht="69.75" customHeight="1" x14ac:dyDescent="0.25">
      <c r="A58" s="46" t="s">
        <v>142</v>
      </c>
      <c r="B58" s="46" t="s">
        <v>380</v>
      </c>
      <c r="C58" s="46" t="s">
        <v>280</v>
      </c>
      <c r="D58" s="47" t="s">
        <v>41</v>
      </c>
      <c r="E58" s="47" t="s">
        <v>31</v>
      </c>
      <c r="F58" s="49">
        <v>13167</v>
      </c>
      <c r="G58" s="49">
        <v>13167</v>
      </c>
      <c r="H58" s="51" t="s">
        <v>42</v>
      </c>
      <c r="I58" s="49"/>
      <c r="J58" s="49"/>
      <c r="K58" s="48">
        <v>12794.67</v>
      </c>
      <c r="L58" s="92">
        <v>43519</v>
      </c>
      <c r="M58" s="48" t="s">
        <v>16</v>
      </c>
      <c r="N58" s="64">
        <v>7</v>
      </c>
      <c r="O58" s="64" t="s">
        <v>43</v>
      </c>
      <c r="P58" s="103"/>
    </row>
    <row r="59" spans="1:17" ht="40.5" customHeight="1" x14ac:dyDescent="0.25">
      <c r="A59" s="26" t="s">
        <v>143</v>
      </c>
      <c r="B59" s="26" t="s">
        <v>357</v>
      </c>
      <c r="C59" s="26" t="s">
        <v>239</v>
      </c>
      <c r="D59" s="27" t="s">
        <v>41</v>
      </c>
      <c r="E59" s="27" t="s">
        <v>31</v>
      </c>
      <c r="F59" s="34">
        <v>25200</v>
      </c>
      <c r="G59" s="34">
        <v>25200</v>
      </c>
      <c r="H59" s="35" t="s">
        <v>42</v>
      </c>
      <c r="I59" s="34"/>
      <c r="J59" s="34"/>
      <c r="K59" s="130"/>
      <c r="L59" s="93"/>
      <c r="M59" s="66" t="s">
        <v>24</v>
      </c>
      <c r="N59" s="65">
        <v>7</v>
      </c>
      <c r="O59" s="65" t="s">
        <v>43</v>
      </c>
      <c r="P59" s="103"/>
    </row>
    <row r="60" spans="1:17" ht="58.5" customHeight="1" x14ac:dyDescent="0.25">
      <c r="A60" s="46" t="s">
        <v>144</v>
      </c>
      <c r="B60" s="46" t="s">
        <v>358</v>
      </c>
      <c r="C60" s="46" t="s">
        <v>281</v>
      </c>
      <c r="D60" s="47" t="s">
        <v>41</v>
      </c>
      <c r="E60" s="47" t="s">
        <v>31</v>
      </c>
      <c r="F60" s="49">
        <v>29986.68</v>
      </c>
      <c r="G60" s="49">
        <v>29986.68</v>
      </c>
      <c r="H60" s="51" t="s">
        <v>42</v>
      </c>
      <c r="I60" s="49"/>
      <c r="J60" s="49"/>
      <c r="K60" s="48">
        <v>28407.27</v>
      </c>
      <c r="L60" s="92">
        <v>43519</v>
      </c>
      <c r="M60" s="48" t="s">
        <v>16</v>
      </c>
      <c r="N60" s="64">
        <v>7</v>
      </c>
      <c r="O60" s="64" t="s">
        <v>43</v>
      </c>
      <c r="P60" s="103"/>
    </row>
    <row r="61" spans="1:17" ht="57" x14ac:dyDescent="0.25">
      <c r="A61" s="46" t="s">
        <v>145</v>
      </c>
      <c r="B61" s="46" t="s">
        <v>359</v>
      </c>
      <c r="C61" s="46" t="s">
        <v>282</v>
      </c>
      <c r="D61" s="47" t="s">
        <v>41</v>
      </c>
      <c r="E61" s="47" t="s">
        <v>31</v>
      </c>
      <c r="F61" s="49">
        <v>30000</v>
      </c>
      <c r="G61" s="49">
        <v>30000</v>
      </c>
      <c r="H61" s="51" t="s">
        <v>42</v>
      </c>
      <c r="I61" s="49"/>
      <c r="J61" s="49"/>
      <c r="K61" s="48">
        <v>29992</v>
      </c>
      <c r="L61" s="92">
        <v>43519</v>
      </c>
      <c r="M61" s="48" t="s">
        <v>16</v>
      </c>
      <c r="N61" s="64">
        <v>7</v>
      </c>
      <c r="O61" s="64" t="s">
        <v>43</v>
      </c>
      <c r="P61" s="103"/>
    </row>
    <row r="62" spans="1:17" ht="39.75" customHeight="1" x14ac:dyDescent="0.25">
      <c r="A62" s="3"/>
      <c r="B62" s="3"/>
      <c r="C62" s="3"/>
      <c r="D62" s="3"/>
      <c r="E62" s="8" t="s">
        <v>20</v>
      </c>
      <c r="F62" s="14">
        <f t="shared" ref="F62:G62" si="18">SUM(F57:F61)</f>
        <v>134353.68</v>
      </c>
      <c r="G62" s="14">
        <f t="shared" si="18"/>
        <v>134353.68</v>
      </c>
      <c r="H62" s="3"/>
      <c r="I62" s="14">
        <f t="shared" ref="I62:K62" si="19">SUM(I57:I61)</f>
        <v>0</v>
      </c>
      <c r="J62" s="10">
        <f t="shared" si="19"/>
        <v>0</v>
      </c>
      <c r="K62" s="10">
        <f t="shared" si="19"/>
        <v>105433.94</v>
      </c>
      <c r="L62" s="17"/>
      <c r="M62" s="3"/>
      <c r="N62" s="68"/>
      <c r="O62" s="68"/>
      <c r="P62" s="103"/>
    </row>
    <row r="63" spans="1:17" ht="24" customHeight="1" x14ac:dyDescent="0.25">
      <c r="A63" s="195" t="s">
        <v>44</v>
      </c>
      <c r="B63" s="195"/>
      <c r="C63" s="195"/>
      <c r="D63" s="196"/>
      <c r="E63" s="196"/>
      <c r="F63" s="197"/>
      <c r="G63" s="197"/>
      <c r="H63" s="196"/>
      <c r="I63" s="197"/>
      <c r="J63" s="197"/>
      <c r="K63" s="198"/>
      <c r="L63" s="199"/>
      <c r="M63" s="201"/>
      <c r="N63" s="202"/>
      <c r="O63" s="202"/>
      <c r="P63" s="103"/>
      <c r="Q63" s="103"/>
    </row>
    <row r="64" spans="1:17" ht="54" customHeight="1" x14ac:dyDescent="0.25">
      <c r="A64" s="53" t="s">
        <v>146</v>
      </c>
      <c r="B64" s="53" t="s">
        <v>348</v>
      </c>
      <c r="C64" s="53" t="s">
        <v>271</v>
      </c>
      <c r="D64" s="53" t="s">
        <v>45</v>
      </c>
      <c r="E64" s="53" t="s">
        <v>46</v>
      </c>
      <c r="F64" s="54">
        <v>164629.65</v>
      </c>
      <c r="G64" s="54">
        <v>164629.65</v>
      </c>
      <c r="H64" s="53" t="s">
        <v>47</v>
      </c>
      <c r="I64" s="54"/>
      <c r="J64" s="55"/>
      <c r="K64" s="48">
        <v>162322.23999999999</v>
      </c>
      <c r="L64" s="85">
        <v>44117</v>
      </c>
      <c r="M64" s="48" t="s">
        <v>16</v>
      </c>
      <c r="N64" s="64">
        <v>3</v>
      </c>
      <c r="O64" s="64" t="s">
        <v>48</v>
      </c>
      <c r="P64" s="103"/>
    </row>
    <row r="65" spans="1:16" ht="65.25" customHeight="1" x14ac:dyDescent="0.25">
      <c r="A65" s="53" t="s">
        <v>147</v>
      </c>
      <c r="B65" s="53" t="s">
        <v>389</v>
      </c>
      <c r="C65" s="53" t="s">
        <v>283</v>
      </c>
      <c r="D65" s="53" t="s">
        <v>45</v>
      </c>
      <c r="E65" s="53" t="s">
        <v>46</v>
      </c>
      <c r="F65" s="54">
        <v>194288.18</v>
      </c>
      <c r="G65" s="54">
        <v>194288.18</v>
      </c>
      <c r="H65" s="53" t="s">
        <v>47</v>
      </c>
      <c r="I65" s="54"/>
      <c r="J65" s="55"/>
      <c r="K65" s="55">
        <v>194288.18</v>
      </c>
      <c r="L65" s="85">
        <v>44500</v>
      </c>
      <c r="M65" s="142" t="s">
        <v>16</v>
      </c>
      <c r="N65" s="64">
        <v>3</v>
      </c>
      <c r="O65" s="64" t="s">
        <v>48</v>
      </c>
      <c r="P65" s="103"/>
    </row>
    <row r="66" spans="1:16" ht="69" customHeight="1" x14ac:dyDescent="0.25">
      <c r="A66" s="53" t="s">
        <v>148</v>
      </c>
      <c r="B66" s="53" t="s">
        <v>362</v>
      </c>
      <c r="C66" s="53" t="s">
        <v>241</v>
      </c>
      <c r="D66" s="53" t="s">
        <v>45</v>
      </c>
      <c r="E66" s="53" t="s">
        <v>46</v>
      </c>
      <c r="F66" s="54">
        <v>175381.1</v>
      </c>
      <c r="G66" s="54">
        <v>175381.1</v>
      </c>
      <c r="H66" s="53" t="s">
        <v>47</v>
      </c>
      <c r="I66" s="54"/>
      <c r="J66" s="55"/>
      <c r="K66" s="143">
        <v>142058.69</v>
      </c>
      <c r="L66" s="85">
        <v>44250</v>
      </c>
      <c r="M66" s="142" t="s">
        <v>16</v>
      </c>
      <c r="N66" s="64">
        <v>3</v>
      </c>
      <c r="O66" s="64" t="s">
        <v>48</v>
      </c>
      <c r="P66" s="103"/>
    </row>
    <row r="67" spans="1:16" ht="42.75" customHeight="1" x14ac:dyDescent="0.25">
      <c r="A67" s="53" t="s">
        <v>149</v>
      </c>
      <c r="B67" s="53" t="s">
        <v>363</v>
      </c>
      <c r="C67" s="53" t="s">
        <v>284</v>
      </c>
      <c r="D67" s="53" t="s">
        <v>45</v>
      </c>
      <c r="E67" s="53" t="s">
        <v>46</v>
      </c>
      <c r="F67" s="54">
        <v>122096.29</v>
      </c>
      <c r="G67" s="54">
        <v>122096.29</v>
      </c>
      <c r="H67" s="53" t="s">
        <v>47</v>
      </c>
      <c r="I67" s="54"/>
      <c r="J67" s="55"/>
      <c r="K67" s="48">
        <v>122096.29</v>
      </c>
      <c r="L67" s="85">
        <v>43884</v>
      </c>
      <c r="M67" s="48" t="s">
        <v>16</v>
      </c>
      <c r="N67" s="64">
        <v>3</v>
      </c>
      <c r="O67" s="64" t="s">
        <v>48</v>
      </c>
      <c r="P67" s="103"/>
    </row>
    <row r="68" spans="1:16" ht="40.5" customHeight="1" x14ac:dyDescent="0.25">
      <c r="A68" s="53" t="s">
        <v>150</v>
      </c>
      <c r="B68" s="53" t="s">
        <v>378</v>
      </c>
      <c r="C68" s="53" t="s">
        <v>285</v>
      </c>
      <c r="D68" s="53" t="s">
        <v>45</v>
      </c>
      <c r="E68" s="53" t="s">
        <v>46</v>
      </c>
      <c r="F68" s="54">
        <v>200000</v>
      </c>
      <c r="G68" s="54">
        <v>200000</v>
      </c>
      <c r="H68" s="53" t="s">
        <v>47</v>
      </c>
      <c r="I68" s="54"/>
      <c r="J68" s="55"/>
      <c r="K68" s="48">
        <v>199348.71</v>
      </c>
      <c r="L68" s="85">
        <v>43700</v>
      </c>
      <c r="M68" s="48" t="s">
        <v>16</v>
      </c>
      <c r="N68" s="64">
        <v>3</v>
      </c>
      <c r="O68" s="64" t="s">
        <v>48</v>
      </c>
      <c r="P68" s="103"/>
    </row>
    <row r="69" spans="1:16" ht="33.75" customHeight="1" x14ac:dyDescent="0.25">
      <c r="A69" s="17"/>
      <c r="B69" s="17"/>
      <c r="C69" s="17"/>
      <c r="D69" s="17"/>
      <c r="E69" s="18" t="s">
        <v>20</v>
      </c>
      <c r="F69" s="19">
        <f t="shared" ref="F69:G69" si="20">SUM(F64:F68)</f>
        <v>856395.22</v>
      </c>
      <c r="G69" s="19">
        <f t="shared" si="20"/>
        <v>856395.22</v>
      </c>
      <c r="H69" s="17"/>
      <c r="I69" s="19">
        <f t="shared" ref="I69:K69" si="21">SUM(I64:I68)</f>
        <v>0</v>
      </c>
      <c r="J69" s="19">
        <f t="shared" si="21"/>
        <v>0</v>
      </c>
      <c r="K69" s="19">
        <f t="shared" si="21"/>
        <v>820114.11</v>
      </c>
      <c r="L69" s="17"/>
      <c r="M69" s="17"/>
      <c r="N69" s="68"/>
      <c r="O69" s="68"/>
      <c r="P69" s="103"/>
    </row>
    <row r="70" spans="1:16" ht="24" customHeight="1" x14ac:dyDescent="0.25">
      <c r="A70" s="195" t="s">
        <v>49</v>
      </c>
      <c r="B70" s="195"/>
      <c r="C70" s="195"/>
      <c r="D70" s="196"/>
      <c r="E70" s="196"/>
      <c r="F70" s="197"/>
      <c r="G70" s="197"/>
      <c r="H70" s="196"/>
      <c r="I70" s="197"/>
      <c r="J70" s="197"/>
      <c r="K70" s="198"/>
      <c r="L70" s="199"/>
      <c r="M70" s="201"/>
      <c r="N70" s="203"/>
      <c r="O70" s="203"/>
      <c r="P70" s="103"/>
    </row>
    <row r="71" spans="1:16" ht="39" customHeight="1" x14ac:dyDescent="0.25">
      <c r="A71" s="46" t="s">
        <v>151</v>
      </c>
      <c r="B71" s="46" t="s">
        <v>360</v>
      </c>
      <c r="C71" s="46" t="s">
        <v>286</v>
      </c>
      <c r="D71" s="47" t="s">
        <v>50</v>
      </c>
      <c r="E71" s="47" t="s">
        <v>46</v>
      </c>
      <c r="F71" s="49">
        <v>198018.96</v>
      </c>
      <c r="G71" s="49">
        <v>198018.96</v>
      </c>
      <c r="H71" s="48" t="s">
        <v>51</v>
      </c>
      <c r="I71" s="49"/>
      <c r="J71" s="48"/>
      <c r="K71" s="48">
        <v>196038.78</v>
      </c>
      <c r="L71" s="85">
        <v>43877</v>
      </c>
      <c r="M71" s="48" t="s">
        <v>16</v>
      </c>
      <c r="N71" s="64">
        <v>2</v>
      </c>
      <c r="O71" s="64" t="s">
        <v>33</v>
      </c>
      <c r="P71" s="103"/>
    </row>
    <row r="72" spans="1:16" ht="34.5" customHeight="1" x14ac:dyDescent="0.25">
      <c r="A72" s="7"/>
      <c r="B72" s="7"/>
      <c r="C72" s="7"/>
      <c r="D72" s="7"/>
      <c r="E72" s="7"/>
      <c r="F72" s="13">
        <f t="shared" ref="F72:G72" si="22">F71</f>
        <v>198018.96</v>
      </c>
      <c r="G72" s="13">
        <f t="shared" si="22"/>
        <v>198018.96</v>
      </c>
      <c r="H72" s="7"/>
      <c r="I72" s="13">
        <f t="shared" ref="I72:K72" si="23">I71</f>
        <v>0</v>
      </c>
      <c r="J72" s="13">
        <f t="shared" si="23"/>
        <v>0</v>
      </c>
      <c r="K72" s="13">
        <f t="shared" si="23"/>
        <v>196038.78</v>
      </c>
      <c r="L72" s="90"/>
      <c r="M72" s="72"/>
      <c r="N72" s="75"/>
      <c r="O72" s="75"/>
      <c r="P72" s="103"/>
    </row>
    <row r="73" spans="1:16" ht="24" customHeight="1" x14ac:dyDescent="0.25">
      <c r="A73" s="195" t="s">
        <v>52</v>
      </c>
      <c r="B73" s="195"/>
      <c r="C73" s="195"/>
      <c r="D73" s="196"/>
      <c r="E73" s="196"/>
      <c r="F73" s="197"/>
      <c r="G73" s="197"/>
      <c r="H73" s="196"/>
      <c r="I73" s="197"/>
      <c r="J73" s="197"/>
      <c r="K73" s="198"/>
      <c r="L73" s="199"/>
      <c r="M73" s="201"/>
      <c r="N73" s="202"/>
      <c r="O73" s="202"/>
      <c r="P73" s="103"/>
    </row>
    <row r="74" spans="1:16" ht="30.75" customHeight="1" x14ac:dyDescent="0.25">
      <c r="A74" s="46" t="s">
        <v>152</v>
      </c>
      <c r="B74" s="46" t="s">
        <v>361</v>
      </c>
      <c r="C74" s="46" t="s">
        <v>269</v>
      </c>
      <c r="D74" s="47" t="s">
        <v>53</v>
      </c>
      <c r="E74" s="47" t="s">
        <v>46</v>
      </c>
      <c r="F74" s="49">
        <v>39712.06</v>
      </c>
      <c r="G74" s="49">
        <v>39712.06</v>
      </c>
      <c r="H74" s="48" t="s">
        <v>54</v>
      </c>
      <c r="I74" s="48">
        <v>19856.03</v>
      </c>
      <c r="J74" s="48"/>
      <c r="K74" s="48">
        <v>19852.21</v>
      </c>
      <c r="L74" s="85">
        <v>44195</v>
      </c>
      <c r="M74" s="48" t="s">
        <v>16</v>
      </c>
      <c r="N74" s="64">
        <v>3</v>
      </c>
      <c r="O74" s="64" t="s">
        <v>48</v>
      </c>
      <c r="P74" s="103"/>
    </row>
    <row r="75" spans="1:16" ht="35.25" customHeight="1" x14ac:dyDescent="0.25">
      <c r="A75" s="7"/>
      <c r="B75" s="7"/>
      <c r="C75" s="7"/>
      <c r="D75" s="7"/>
      <c r="E75" s="7"/>
      <c r="F75" s="13">
        <f t="shared" ref="F75:G75" si="24">F74</f>
        <v>39712.06</v>
      </c>
      <c r="G75" s="13">
        <f t="shared" si="24"/>
        <v>39712.06</v>
      </c>
      <c r="H75" s="7"/>
      <c r="I75" s="13">
        <f t="shared" ref="I75:K75" si="25">I74</f>
        <v>19856.03</v>
      </c>
      <c r="J75" s="13">
        <f t="shared" si="25"/>
        <v>0</v>
      </c>
      <c r="K75" s="13">
        <f t="shared" si="25"/>
        <v>19852.21</v>
      </c>
      <c r="L75" s="90"/>
      <c r="M75" s="7"/>
      <c r="N75" s="68"/>
      <c r="O75" s="68"/>
      <c r="P75" s="103"/>
    </row>
    <row r="76" spans="1:16" ht="24" customHeight="1" x14ac:dyDescent="0.25">
      <c r="A76" s="33" t="s">
        <v>55</v>
      </c>
      <c r="B76" s="33"/>
      <c r="C76" s="33"/>
      <c r="D76" s="15"/>
      <c r="E76" s="15"/>
      <c r="F76" s="16"/>
      <c r="G76" s="16"/>
      <c r="H76" s="15"/>
      <c r="I76" s="16"/>
      <c r="J76" s="16"/>
      <c r="K76" s="128"/>
      <c r="L76" s="89"/>
      <c r="M76" s="67"/>
      <c r="N76" s="74"/>
      <c r="O76" s="74"/>
      <c r="P76" s="103"/>
    </row>
    <row r="77" spans="1:16" ht="63.75" customHeight="1" x14ac:dyDescent="0.25">
      <c r="A77" s="53" t="s">
        <v>153</v>
      </c>
      <c r="B77" s="53" t="s">
        <v>385</v>
      </c>
      <c r="C77" s="53" t="s">
        <v>285</v>
      </c>
      <c r="D77" s="53" t="s">
        <v>56</v>
      </c>
      <c r="E77" s="53" t="s">
        <v>46</v>
      </c>
      <c r="F77" s="54">
        <v>200000</v>
      </c>
      <c r="G77" s="54">
        <v>60000</v>
      </c>
      <c r="H77" s="55" t="s">
        <v>57</v>
      </c>
      <c r="I77" s="54">
        <v>30000</v>
      </c>
      <c r="J77" s="55"/>
      <c r="K77" s="48">
        <v>30000</v>
      </c>
      <c r="L77" s="85">
        <v>43878</v>
      </c>
      <c r="M77" s="48" t="s">
        <v>16</v>
      </c>
      <c r="N77" s="64">
        <v>7</v>
      </c>
      <c r="O77" s="64" t="s">
        <v>43</v>
      </c>
      <c r="P77" s="103"/>
    </row>
    <row r="78" spans="1:16" ht="63" customHeight="1" x14ac:dyDescent="0.25">
      <c r="A78" s="53" t="s">
        <v>154</v>
      </c>
      <c r="B78" s="53" t="s">
        <v>387</v>
      </c>
      <c r="C78" s="53" t="s">
        <v>239</v>
      </c>
      <c r="D78" s="53" t="s">
        <v>56</v>
      </c>
      <c r="E78" s="53" t="s">
        <v>46</v>
      </c>
      <c r="F78" s="54">
        <v>97020</v>
      </c>
      <c r="G78" s="54">
        <v>29106</v>
      </c>
      <c r="H78" s="55" t="s">
        <v>57</v>
      </c>
      <c r="I78" s="54"/>
      <c r="J78" s="55">
        <v>9600</v>
      </c>
      <c r="K78" s="48">
        <v>14836.5</v>
      </c>
      <c r="L78" s="85">
        <v>43878</v>
      </c>
      <c r="M78" s="48" t="s">
        <v>16</v>
      </c>
      <c r="N78" s="64">
        <v>7</v>
      </c>
      <c r="O78" s="64" t="s">
        <v>43</v>
      </c>
      <c r="P78" s="103"/>
    </row>
    <row r="79" spans="1:16" ht="33.75" customHeight="1" x14ac:dyDescent="0.25">
      <c r="A79" s="17"/>
      <c r="B79" s="17"/>
      <c r="C79" s="17"/>
      <c r="D79" s="17"/>
      <c r="E79" s="18" t="s">
        <v>20</v>
      </c>
      <c r="F79" s="19">
        <f t="shared" ref="F79:G79" si="26">SUM(F77:F78)</f>
        <v>297020</v>
      </c>
      <c r="G79" s="19">
        <f t="shared" si="26"/>
        <v>89106</v>
      </c>
      <c r="H79" s="19"/>
      <c r="I79" s="19">
        <f t="shared" ref="I79:K79" si="27">SUM(I77:I78)</f>
        <v>30000</v>
      </c>
      <c r="J79" s="19">
        <f t="shared" si="27"/>
        <v>9600</v>
      </c>
      <c r="K79" s="19">
        <f t="shared" si="27"/>
        <v>44836.5</v>
      </c>
      <c r="L79" s="17"/>
      <c r="M79" s="17"/>
      <c r="N79" s="68"/>
      <c r="O79" s="68"/>
      <c r="P79" s="103"/>
    </row>
    <row r="80" spans="1:16" ht="24" customHeight="1" x14ac:dyDescent="0.25">
      <c r="A80" s="181" t="s">
        <v>373</v>
      </c>
      <c r="B80" s="181"/>
      <c r="C80" s="181"/>
      <c r="D80" s="182"/>
      <c r="E80" s="182"/>
      <c r="F80" s="183"/>
      <c r="G80" s="183"/>
      <c r="H80" s="182"/>
      <c r="I80" s="183"/>
      <c r="J80" s="183"/>
      <c r="K80" s="184"/>
      <c r="L80" s="185"/>
      <c r="M80" s="186"/>
      <c r="N80" s="187"/>
      <c r="O80" s="187"/>
      <c r="P80" s="103"/>
    </row>
    <row r="81" spans="1:16" ht="51" customHeight="1" x14ac:dyDescent="0.25">
      <c r="A81" s="46" t="s">
        <v>155</v>
      </c>
      <c r="B81" s="46" t="s">
        <v>396</v>
      </c>
      <c r="C81" s="46"/>
      <c r="D81" s="47" t="s">
        <v>58</v>
      </c>
      <c r="E81" s="47" t="s">
        <v>59</v>
      </c>
      <c r="F81" s="49">
        <v>188731.96</v>
      </c>
      <c r="G81" s="49">
        <v>185577.8</v>
      </c>
      <c r="H81" s="48" t="s">
        <v>60</v>
      </c>
      <c r="I81" s="49"/>
      <c r="J81" s="48"/>
      <c r="K81" s="48">
        <v>185243.65</v>
      </c>
      <c r="L81" s="85">
        <v>44097</v>
      </c>
      <c r="M81" s="48" t="s">
        <v>16</v>
      </c>
      <c r="N81" s="64">
        <v>2</v>
      </c>
      <c r="O81" s="64" t="s">
        <v>33</v>
      </c>
      <c r="P81" s="103"/>
    </row>
    <row r="82" spans="1:16" ht="27" customHeight="1" x14ac:dyDescent="0.25">
      <c r="A82" s="3"/>
      <c r="B82" s="3"/>
      <c r="C82" s="3"/>
      <c r="D82" s="3"/>
      <c r="E82" s="3"/>
      <c r="F82" s="14">
        <f t="shared" ref="F82" si="28">F81</f>
        <v>188731.96</v>
      </c>
      <c r="G82" s="14">
        <f t="shared" ref="G82" si="29">G81</f>
        <v>185577.8</v>
      </c>
      <c r="H82" s="3"/>
      <c r="I82" s="14">
        <f t="shared" ref="I82:J82" si="30">I81</f>
        <v>0</v>
      </c>
      <c r="J82" s="14">
        <f t="shared" si="30"/>
        <v>0</v>
      </c>
      <c r="K82" s="19">
        <f>K81</f>
        <v>185243.65</v>
      </c>
      <c r="L82" s="17"/>
      <c r="M82" s="3"/>
      <c r="N82" s="68"/>
      <c r="O82" s="68"/>
      <c r="P82" s="103"/>
    </row>
    <row r="83" spans="1:16" ht="24" customHeight="1" x14ac:dyDescent="0.25">
      <c r="A83" s="181" t="s">
        <v>374</v>
      </c>
      <c r="B83" s="181"/>
      <c r="C83" s="181"/>
      <c r="D83" s="182"/>
      <c r="E83" s="182"/>
      <c r="F83" s="183"/>
      <c r="G83" s="183"/>
      <c r="H83" s="182"/>
      <c r="I83" s="183"/>
      <c r="J83" s="183"/>
      <c r="K83" s="184"/>
      <c r="L83" s="185"/>
      <c r="M83" s="186"/>
      <c r="N83" s="194"/>
      <c r="O83" s="194"/>
      <c r="P83" s="103"/>
    </row>
    <row r="84" spans="1:16" ht="55.5" customHeight="1" x14ac:dyDescent="0.25">
      <c r="A84" s="46" t="s">
        <v>156</v>
      </c>
      <c r="B84" s="46" t="s">
        <v>287</v>
      </c>
      <c r="C84" s="46" t="s">
        <v>286</v>
      </c>
      <c r="D84" s="47" t="s">
        <v>58</v>
      </c>
      <c r="E84" s="47" t="s">
        <v>59</v>
      </c>
      <c r="F84" s="49">
        <v>159880.94</v>
      </c>
      <c r="G84" s="49">
        <v>127824.84</v>
      </c>
      <c r="H84" s="48" t="s">
        <v>61</v>
      </c>
      <c r="I84" s="49"/>
      <c r="J84" s="48"/>
      <c r="K84" s="48">
        <v>127824.84</v>
      </c>
      <c r="L84" s="85">
        <v>44285</v>
      </c>
      <c r="M84" s="119" t="s">
        <v>16</v>
      </c>
      <c r="N84" s="64">
        <v>2</v>
      </c>
      <c r="O84" s="64" t="s">
        <v>23</v>
      </c>
      <c r="P84" s="103"/>
    </row>
    <row r="85" spans="1:16" ht="45.75" customHeight="1" x14ac:dyDescent="0.25">
      <c r="A85" s="3"/>
      <c r="B85" s="3"/>
      <c r="C85" s="3"/>
      <c r="D85" s="3"/>
      <c r="E85" s="3"/>
      <c r="F85" s="14">
        <f t="shared" ref="F85:G85" si="31">F84</f>
        <v>159880.94</v>
      </c>
      <c r="G85" s="14">
        <f t="shared" si="31"/>
        <v>127824.84</v>
      </c>
      <c r="H85" s="3"/>
      <c r="I85" s="14">
        <f t="shared" ref="I85:K85" si="32">I84</f>
        <v>0</v>
      </c>
      <c r="J85" s="14">
        <f t="shared" si="32"/>
        <v>0</v>
      </c>
      <c r="K85" s="14">
        <f t="shared" si="32"/>
        <v>127824.84</v>
      </c>
      <c r="L85" s="17"/>
      <c r="M85" s="3"/>
      <c r="N85" s="68"/>
      <c r="O85" s="68"/>
      <c r="P85" s="103"/>
    </row>
    <row r="86" spans="1:16" ht="24" customHeight="1" x14ac:dyDescent="0.25">
      <c r="A86" s="181" t="s">
        <v>375</v>
      </c>
      <c r="B86" s="181"/>
      <c r="C86" s="181"/>
      <c r="D86" s="182"/>
      <c r="E86" s="182"/>
      <c r="F86" s="183"/>
      <c r="G86" s="183"/>
      <c r="H86" s="182"/>
      <c r="I86" s="183"/>
      <c r="J86" s="183"/>
      <c r="K86" s="184"/>
      <c r="L86" s="185"/>
      <c r="M86" s="186"/>
      <c r="N86" s="194"/>
      <c r="O86" s="194"/>
      <c r="P86" s="103"/>
    </row>
    <row r="87" spans="1:16" ht="75" x14ac:dyDescent="0.25">
      <c r="A87" s="54" t="s">
        <v>157</v>
      </c>
      <c r="B87" s="54" t="s">
        <v>288</v>
      </c>
      <c r="C87" s="54" t="s">
        <v>346</v>
      </c>
      <c r="D87" s="54" t="s">
        <v>58</v>
      </c>
      <c r="E87" s="54" t="s">
        <v>59</v>
      </c>
      <c r="F87" s="54">
        <v>111229.79</v>
      </c>
      <c r="G87" s="54">
        <v>102367.46</v>
      </c>
      <c r="H87" s="54" t="s">
        <v>60</v>
      </c>
      <c r="I87" s="54">
        <v>51183.73</v>
      </c>
      <c r="J87" s="54"/>
      <c r="K87" s="54" t="s">
        <v>235</v>
      </c>
      <c r="L87" s="92">
        <v>44339</v>
      </c>
      <c r="M87" s="54" t="s">
        <v>16</v>
      </c>
      <c r="N87" s="64">
        <v>2</v>
      </c>
      <c r="O87" s="54" t="s">
        <v>23</v>
      </c>
      <c r="P87" s="103"/>
    </row>
    <row r="88" spans="1:16" ht="24.75" customHeight="1" x14ac:dyDescent="0.25">
      <c r="A88" s="3"/>
      <c r="B88" s="3"/>
      <c r="C88" s="3"/>
      <c r="D88" s="3"/>
      <c r="E88" s="3"/>
      <c r="F88" s="14">
        <f t="shared" ref="F88:G88" si="33">F87</f>
        <v>111229.79</v>
      </c>
      <c r="G88" s="14">
        <f t="shared" si="33"/>
        <v>102367.46</v>
      </c>
      <c r="H88" s="3"/>
      <c r="I88" s="14">
        <f>I87</f>
        <v>51183.73</v>
      </c>
      <c r="J88" s="14">
        <f t="shared" ref="J88" si="34">J87</f>
        <v>0</v>
      </c>
      <c r="K88" s="14">
        <v>50778.559999999998</v>
      </c>
      <c r="L88" s="17"/>
      <c r="M88" s="3"/>
      <c r="N88" s="68"/>
      <c r="O88" s="68"/>
      <c r="P88" s="103"/>
    </row>
    <row r="89" spans="1:16" ht="24" customHeight="1" x14ac:dyDescent="0.25">
      <c r="A89" s="30" t="s">
        <v>62</v>
      </c>
      <c r="B89" s="30"/>
      <c r="C89" s="30"/>
      <c r="D89" s="15"/>
      <c r="E89" s="15"/>
      <c r="F89" s="16"/>
      <c r="G89" s="16"/>
      <c r="H89" s="15"/>
      <c r="I89" s="16"/>
      <c r="J89" s="16"/>
      <c r="K89" s="128"/>
      <c r="L89" s="89"/>
      <c r="M89" s="67"/>
      <c r="N89" s="74"/>
      <c r="O89" s="74"/>
      <c r="P89" s="103"/>
    </row>
    <row r="90" spans="1:16" ht="27.75" customHeight="1" x14ac:dyDescent="0.25">
      <c r="A90" s="26" t="s">
        <v>158</v>
      </c>
      <c r="B90" s="26" t="s">
        <v>289</v>
      </c>
      <c r="C90" s="26" t="s">
        <v>291</v>
      </c>
      <c r="D90" s="27" t="s">
        <v>63</v>
      </c>
      <c r="E90" s="27" t="s">
        <v>64</v>
      </c>
      <c r="F90" s="28">
        <v>19890</v>
      </c>
      <c r="G90" s="28">
        <v>11934</v>
      </c>
      <c r="H90" s="35" t="s">
        <v>65</v>
      </c>
      <c r="I90" s="28"/>
      <c r="J90" s="34"/>
      <c r="K90" s="130"/>
      <c r="L90" s="37"/>
      <c r="M90" s="66" t="s">
        <v>24</v>
      </c>
      <c r="N90" s="65">
        <v>2</v>
      </c>
      <c r="O90" s="65" t="s">
        <v>23</v>
      </c>
      <c r="P90" s="103"/>
    </row>
    <row r="91" spans="1:16" ht="24.75" customHeight="1" x14ac:dyDescent="0.25">
      <c r="A91" s="20"/>
      <c r="B91" s="20"/>
      <c r="C91" s="20"/>
      <c r="D91" s="20"/>
      <c r="E91" s="20"/>
      <c r="F91" s="40">
        <f t="shared" ref="F91:G91" si="35">F90</f>
        <v>19890</v>
      </c>
      <c r="G91" s="40">
        <f t="shared" si="35"/>
        <v>11934</v>
      </c>
      <c r="H91" s="20"/>
      <c r="I91" s="21">
        <f t="shared" ref="I91:K91" si="36">I90</f>
        <v>0</v>
      </c>
      <c r="J91" s="21">
        <f t="shared" si="36"/>
        <v>0</v>
      </c>
      <c r="K91" s="131">
        <f t="shared" si="36"/>
        <v>0</v>
      </c>
      <c r="L91" s="94"/>
      <c r="M91" s="20"/>
      <c r="N91" s="68"/>
      <c r="O91" s="68"/>
      <c r="P91" s="103"/>
    </row>
    <row r="92" spans="1:16" ht="24" customHeight="1" x14ac:dyDescent="0.25">
      <c r="A92" s="29" t="s">
        <v>66</v>
      </c>
      <c r="B92" s="29"/>
      <c r="C92" s="29"/>
      <c r="D92" s="22"/>
      <c r="E92" s="22"/>
      <c r="F92" s="23"/>
      <c r="G92" s="23"/>
      <c r="H92" s="22"/>
      <c r="I92" s="23"/>
      <c r="J92" s="23"/>
      <c r="K92" s="132"/>
      <c r="L92" s="95"/>
      <c r="M92" s="76"/>
      <c r="N92" s="74"/>
      <c r="O92" s="74"/>
      <c r="P92" s="103"/>
    </row>
    <row r="93" spans="1:16" ht="25.5" customHeight="1" x14ac:dyDescent="0.25">
      <c r="A93" s="26" t="s">
        <v>159</v>
      </c>
      <c r="B93" s="26" t="s">
        <v>289</v>
      </c>
      <c r="C93" s="26" t="s">
        <v>291</v>
      </c>
      <c r="D93" s="27" t="s">
        <v>67</v>
      </c>
      <c r="E93" s="27" t="s">
        <v>64</v>
      </c>
      <c r="F93" s="34">
        <v>29920</v>
      </c>
      <c r="G93" s="34">
        <v>17952</v>
      </c>
      <c r="H93" s="35" t="s">
        <v>68</v>
      </c>
      <c r="I93" s="34"/>
      <c r="J93" s="34"/>
      <c r="K93" s="130"/>
      <c r="L93" s="37"/>
      <c r="M93" s="66" t="s">
        <v>24</v>
      </c>
      <c r="N93" s="65">
        <v>2</v>
      </c>
      <c r="O93" s="65" t="s">
        <v>23</v>
      </c>
      <c r="P93" s="103"/>
    </row>
    <row r="94" spans="1:16" ht="33" customHeight="1" x14ac:dyDescent="0.25">
      <c r="A94" s="3"/>
      <c r="B94" s="3"/>
      <c r="C94" s="3"/>
      <c r="D94" s="3"/>
      <c r="E94" s="3"/>
      <c r="F94" s="14">
        <f t="shared" ref="F94:G94" si="37">F93</f>
        <v>29920</v>
      </c>
      <c r="G94" s="14">
        <f t="shared" si="37"/>
        <v>17952</v>
      </c>
      <c r="H94" s="3"/>
      <c r="I94" s="10">
        <f t="shared" ref="I94:K94" si="38">I93</f>
        <v>0</v>
      </c>
      <c r="J94" s="10">
        <f t="shared" si="38"/>
        <v>0</v>
      </c>
      <c r="K94" s="133">
        <f t="shared" si="38"/>
        <v>0</v>
      </c>
      <c r="L94" s="17"/>
      <c r="M94" s="3"/>
      <c r="N94" s="68"/>
      <c r="O94" s="68"/>
      <c r="P94" s="103"/>
    </row>
    <row r="95" spans="1:16" ht="24" customHeight="1" x14ac:dyDescent="0.25">
      <c r="A95" s="30" t="s">
        <v>69</v>
      </c>
      <c r="B95" s="144"/>
      <c r="C95" s="144"/>
      <c r="D95" s="11"/>
      <c r="E95" s="11"/>
      <c r="F95" s="12"/>
      <c r="G95" s="12"/>
      <c r="H95" s="11"/>
      <c r="I95" s="12"/>
      <c r="J95" s="12"/>
      <c r="K95" s="134"/>
      <c r="L95" s="96"/>
      <c r="M95" s="11"/>
      <c r="N95" s="70"/>
      <c r="O95" s="70"/>
      <c r="P95" s="103"/>
    </row>
    <row r="96" spans="1:16" ht="25.5" customHeight="1" x14ac:dyDescent="0.25">
      <c r="A96" s="26" t="s">
        <v>160</v>
      </c>
      <c r="B96" s="26" t="s">
        <v>289</v>
      </c>
      <c r="C96" s="26" t="s">
        <v>291</v>
      </c>
      <c r="D96" s="27" t="s">
        <v>70</v>
      </c>
      <c r="E96" s="27" t="s">
        <v>64</v>
      </c>
      <c r="F96" s="34">
        <v>24990</v>
      </c>
      <c r="G96" s="34">
        <v>24990</v>
      </c>
      <c r="H96" s="35" t="s">
        <v>71</v>
      </c>
      <c r="I96" s="34"/>
      <c r="J96" s="34"/>
      <c r="K96" s="130"/>
      <c r="L96" s="37"/>
      <c r="M96" s="66" t="s">
        <v>24</v>
      </c>
      <c r="N96" s="65">
        <v>7</v>
      </c>
      <c r="O96" s="65" t="s">
        <v>43</v>
      </c>
      <c r="P96" s="103"/>
    </row>
    <row r="97" spans="1:18" ht="30" customHeight="1" x14ac:dyDescent="0.25">
      <c r="A97" s="3"/>
      <c r="B97" s="3"/>
      <c r="C97" s="3"/>
      <c r="D97" s="3"/>
      <c r="E97" s="3"/>
      <c r="F97" s="14">
        <f t="shared" ref="F97:G97" si="39">F96</f>
        <v>24990</v>
      </c>
      <c r="G97" s="14">
        <f t="shared" si="39"/>
        <v>24990</v>
      </c>
      <c r="H97" s="3"/>
      <c r="I97" s="10">
        <f t="shared" ref="I97:K97" si="40">I96</f>
        <v>0</v>
      </c>
      <c r="J97" s="10">
        <f t="shared" si="40"/>
        <v>0</v>
      </c>
      <c r="K97" s="127">
        <f t="shared" si="40"/>
        <v>0</v>
      </c>
      <c r="L97" s="17"/>
      <c r="M97" s="3"/>
      <c r="N97" s="45"/>
      <c r="O97" s="45"/>
      <c r="P97" s="103"/>
    </row>
    <row r="98" spans="1:18" ht="24" customHeight="1" x14ac:dyDescent="0.25">
      <c r="A98" s="33" t="s">
        <v>72</v>
      </c>
      <c r="B98" s="33"/>
      <c r="C98" s="33"/>
      <c r="D98" s="31"/>
      <c r="E98" s="31"/>
      <c r="F98" s="32"/>
      <c r="G98" s="32"/>
      <c r="H98" s="31"/>
      <c r="I98" s="32"/>
      <c r="J98" s="32"/>
      <c r="K98" s="129"/>
      <c r="L98" s="91"/>
      <c r="M98" s="71"/>
      <c r="N98" s="74"/>
      <c r="O98" s="74"/>
      <c r="P98" s="103"/>
    </row>
    <row r="99" spans="1:18" ht="30" x14ac:dyDescent="0.25">
      <c r="A99" s="56" t="s">
        <v>163</v>
      </c>
      <c r="B99" s="56" t="s">
        <v>390</v>
      </c>
      <c r="C99" s="56"/>
      <c r="D99" s="53" t="s">
        <v>73</v>
      </c>
      <c r="E99" s="53" t="s">
        <v>64</v>
      </c>
      <c r="F99" s="54">
        <v>14960</v>
      </c>
      <c r="G99" s="54">
        <v>14960</v>
      </c>
      <c r="H99" s="56" t="s">
        <v>74</v>
      </c>
      <c r="I99" s="54"/>
      <c r="J99" s="54"/>
      <c r="K99" s="49">
        <v>14960</v>
      </c>
      <c r="L99" s="92">
        <v>43578</v>
      </c>
      <c r="M99" s="48" t="s">
        <v>16</v>
      </c>
      <c r="N99" s="64">
        <v>7</v>
      </c>
      <c r="O99" s="64" t="s">
        <v>43</v>
      </c>
      <c r="P99" s="103"/>
      <c r="R99" s="103"/>
    </row>
    <row r="100" spans="1:18" ht="30" x14ac:dyDescent="0.25">
      <c r="A100" s="56" t="s">
        <v>164</v>
      </c>
      <c r="B100" s="56" t="s">
        <v>390</v>
      </c>
      <c r="C100" s="56"/>
      <c r="D100" s="53" t="s">
        <v>73</v>
      </c>
      <c r="E100" s="53" t="s">
        <v>64</v>
      </c>
      <c r="F100" s="54">
        <v>2040</v>
      </c>
      <c r="G100" s="54">
        <v>2040</v>
      </c>
      <c r="H100" s="56" t="s">
        <v>74</v>
      </c>
      <c r="I100" s="54"/>
      <c r="J100" s="54"/>
      <c r="K100" s="49">
        <v>2040</v>
      </c>
      <c r="L100" s="92">
        <v>43578</v>
      </c>
      <c r="M100" s="48" t="s">
        <v>16</v>
      </c>
      <c r="N100" s="64">
        <v>7</v>
      </c>
      <c r="O100" s="64" t="s">
        <v>43</v>
      </c>
      <c r="P100" s="103"/>
    </row>
    <row r="101" spans="1:18" ht="30" x14ac:dyDescent="0.25">
      <c r="A101" s="56" t="s">
        <v>165</v>
      </c>
      <c r="B101" s="56" t="s">
        <v>390</v>
      </c>
      <c r="C101" s="56"/>
      <c r="D101" s="53" t="s">
        <v>73</v>
      </c>
      <c r="E101" s="53" t="s">
        <v>64</v>
      </c>
      <c r="F101" s="54">
        <v>9180</v>
      </c>
      <c r="G101" s="54">
        <v>9180</v>
      </c>
      <c r="H101" s="56" t="s">
        <v>74</v>
      </c>
      <c r="I101" s="54"/>
      <c r="J101" s="54"/>
      <c r="K101" s="49">
        <v>9180</v>
      </c>
      <c r="L101" s="92">
        <v>43578</v>
      </c>
      <c r="M101" s="48" t="s">
        <v>16</v>
      </c>
      <c r="N101" s="73">
        <v>7</v>
      </c>
      <c r="O101" s="73" t="s">
        <v>43</v>
      </c>
      <c r="P101" s="103"/>
    </row>
    <row r="102" spans="1:18" ht="30" x14ac:dyDescent="0.25">
      <c r="A102" s="56" t="s">
        <v>162</v>
      </c>
      <c r="B102" s="56" t="s">
        <v>390</v>
      </c>
      <c r="C102" s="56"/>
      <c r="D102" s="53" t="s">
        <v>73</v>
      </c>
      <c r="E102" s="53" t="s">
        <v>64</v>
      </c>
      <c r="F102" s="54">
        <v>11560</v>
      </c>
      <c r="G102" s="54">
        <v>6936</v>
      </c>
      <c r="H102" s="56" t="s">
        <v>74</v>
      </c>
      <c r="I102" s="54"/>
      <c r="J102" s="54"/>
      <c r="K102" s="49">
        <v>2040</v>
      </c>
      <c r="L102" s="92">
        <v>43578</v>
      </c>
      <c r="M102" s="48" t="s">
        <v>16</v>
      </c>
      <c r="N102" s="73">
        <v>7</v>
      </c>
      <c r="O102" s="73" t="s">
        <v>19</v>
      </c>
      <c r="P102" s="103"/>
    </row>
    <row r="103" spans="1:18" ht="30" x14ac:dyDescent="0.25">
      <c r="A103" s="37" t="s">
        <v>161</v>
      </c>
      <c r="B103" s="37" t="s">
        <v>390</v>
      </c>
      <c r="C103" s="37"/>
      <c r="D103" s="38" t="s">
        <v>73</v>
      </c>
      <c r="E103" s="38" t="s">
        <v>64</v>
      </c>
      <c r="F103" s="39">
        <v>8160</v>
      </c>
      <c r="G103" s="39">
        <v>4896</v>
      </c>
      <c r="H103" s="37" t="s">
        <v>74</v>
      </c>
      <c r="I103" s="39"/>
      <c r="J103" s="39"/>
      <c r="K103" s="135"/>
      <c r="L103" s="93">
        <v>43578</v>
      </c>
      <c r="M103" s="66" t="s">
        <v>24</v>
      </c>
      <c r="N103" s="78">
        <v>7</v>
      </c>
      <c r="O103" s="78" t="s">
        <v>19</v>
      </c>
      <c r="P103" s="103"/>
    </row>
    <row r="104" spans="1:18" ht="26.25" customHeight="1" x14ac:dyDescent="0.25">
      <c r="A104" s="3"/>
      <c r="B104" s="3"/>
      <c r="C104" s="3"/>
      <c r="D104" s="3"/>
      <c r="E104" s="24" t="s">
        <v>20</v>
      </c>
      <c r="F104" s="14">
        <f t="shared" ref="F104:G104" si="41">SUM(F99:F103)</f>
        <v>45900</v>
      </c>
      <c r="G104" s="14">
        <f t="shared" si="41"/>
        <v>38012</v>
      </c>
      <c r="H104" s="3"/>
      <c r="I104" s="10">
        <f t="shared" ref="I104:K104" si="42">SUM(I99:I103)</f>
        <v>0</v>
      </c>
      <c r="J104" s="10">
        <f t="shared" si="42"/>
        <v>0</v>
      </c>
      <c r="K104" s="14">
        <f t="shared" si="42"/>
        <v>28220</v>
      </c>
      <c r="L104" s="17"/>
      <c r="M104" s="3"/>
      <c r="N104" s="77"/>
      <c r="O104" s="77"/>
      <c r="P104" s="103"/>
    </row>
    <row r="105" spans="1:18" ht="24" customHeight="1" x14ac:dyDescent="0.25">
      <c r="A105" s="211" t="s">
        <v>75</v>
      </c>
      <c r="B105" s="211"/>
      <c r="C105" s="211"/>
      <c r="D105" s="212"/>
      <c r="E105" s="212"/>
      <c r="F105" s="213"/>
      <c r="G105" s="213"/>
      <c r="H105" s="212"/>
      <c r="I105" s="213"/>
      <c r="J105" s="213"/>
      <c r="K105" s="214"/>
      <c r="L105" s="215"/>
      <c r="M105" s="216"/>
      <c r="N105" s="217"/>
      <c r="O105" s="217"/>
      <c r="P105" s="103"/>
    </row>
    <row r="106" spans="1:18" ht="42" customHeight="1" x14ac:dyDescent="0.25">
      <c r="A106" s="51" t="s">
        <v>166</v>
      </c>
      <c r="B106" s="51" t="s">
        <v>391</v>
      </c>
      <c r="C106" s="51" t="s">
        <v>320</v>
      </c>
      <c r="D106" s="47" t="s">
        <v>76</v>
      </c>
      <c r="E106" s="46" t="s">
        <v>77</v>
      </c>
      <c r="F106" s="48">
        <v>230751.4</v>
      </c>
      <c r="G106" s="48">
        <v>115375.7</v>
      </c>
      <c r="H106" s="51" t="s">
        <v>78</v>
      </c>
      <c r="I106" s="48">
        <v>57687.85</v>
      </c>
      <c r="J106" s="49"/>
      <c r="K106" s="49">
        <v>56169.120000000003</v>
      </c>
      <c r="L106" s="92">
        <v>44180</v>
      </c>
      <c r="M106" s="48" t="s">
        <v>16</v>
      </c>
      <c r="N106" s="64">
        <v>2</v>
      </c>
      <c r="O106" s="64" t="s">
        <v>17</v>
      </c>
      <c r="P106" s="103"/>
    </row>
    <row r="107" spans="1:18" ht="48.75" customHeight="1" x14ac:dyDescent="0.25">
      <c r="A107" s="51" t="s">
        <v>167</v>
      </c>
      <c r="B107" s="51" t="s">
        <v>394</v>
      </c>
      <c r="C107" s="51" t="s">
        <v>321</v>
      </c>
      <c r="D107" s="47" t="s">
        <v>76</v>
      </c>
      <c r="E107" s="46" t="s">
        <v>77</v>
      </c>
      <c r="F107" s="48">
        <v>9061.0400000000009</v>
      </c>
      <c r="G107" s="48">
        <v>4077.47</v>
      </c>
      <c r="H107" s="51" t="s">
        <v>78</v>
      </c>
      <c r="I107" s="48"/>
      <c r="J107" s="49"/>
      <c r="K107" s="49">
        <v>4069.46</v>
      </c>
      <c r="L107" s="92">
        <v>43997</v>
      </c>
      <c r="M107" s="48" t="s">
        <v>16</v>
      </c>
      <c r="N107" s="64">
        <v>2</v>
      </c>
      <c r="O107" s="64" t="s">
        <v>17</v>
      </c>
      <c r="P107" s="103"/>
    </row>
    <row r="108" spans="1:18" ht="45" customHeight="1" x14ac:dyDescent="0.25">
      <c r="A108" s="51" t="s">
        <v>168</v>
      </c>
      <c r="B108" s="51" t="s">
        <v>394</v>
      </c>
      <c r="C108" s="51" t="s">
        <v>242</v>
      </c>
      <c r="D108" s="47" t="s">
        <v>76</v>
      </c>
      <c r="E108" s="46" t="s">
        <v>77</v>
      </c>
      <c r="F108" s="48">
        <v>37330.04</v>
      </c>
      <c r="G108" s="48">
        <v>16798.52</v>
      </c>
      <c r="H108" s="51" t="s">
        <v>78</v>
      </c>
      <c r="I108" s="48"/>
      <c r="J108" s="49"/>
      <c r="K108" s="49">
        <v>14235.3</v>
      </c>
      <c r="L108" s="92">
        <v>43997</v>
      </c>
      <c r="M108" s="48" t="s">
        <v>16</v>
      </c>
      <c r="N108" s="64">
        <v>2</v>
      </c>
      <c r="O108" s="64" t="s">
        <v>17</v>
      </c>
      <c r="P108" s="103"/>
    </row>
    <row r="109" spans="1:18" ht="34.5" customHeight="1" x14ac:dyDescent="0.25">
      <c r="A109" s="3"/>
      <c r="B109" s="3"/>
      <c r="C109" s="3"/>
      <c r="D109" s="3"/>
      <c r="E109" s="8" t="s">
        <v>20</v>
      </c>
      <c r="F109" s="14">
        <f t="shared" ref="F109:G109" si="43">SUM(F106:F108)</f>
        <v>277142.48</v>
      </c>
      <c r="G109" s="14">
        <f t="shared" si="43"/>
        <v>136251.69</v>
      </c>
      <c r="H109" s="14"/>
      <c r="I109" s="14">
        <f t="shared" ref="I109:K109" si="44">SUM(I106:I108)</f>
        <v>57687.85</v>
      </c>
      <c r="J109" s="14">
        <f t="shared" si="44"/>
        <v>0</v>
      </c>
      <c r="K109" s="14">
        <f t="shared" si="44"/>
        <v>74473.88</v>
      </c>
      <c r="L109" s="98"/>
      <c r="M109" s="3"/>
      <c r="N109" s="68"/>
      <c r="O109" s="68"/>
      <c r="P109" s="103"/>
    </row>
    <row r="110" spans="1:18" ht="24" customHeight="1" x14ac:dyDescent="0.25">
      <c r="A110" s="195" t="s">
        <v>52</v>
      </c>
      <c r="B110" s="195"/>
      <c r="C110" s="195"/>
      <c r="D110" s="196"/>
      <c r="E110" s="196"/>
      <c r="F110" s="197"/>
      <c r="G110" s="197"/>
      <c r="H110" s="196"/>
      <c r="I110" s="197"/>
      <c r="J110" s="197"/>
      <c r="K110" s="198"/>
      <c r="L110" s="199"/>
      <c r="M110" s="201"/>
      <c r="N110" s="202"/>
      <c r="O110" s="202"/>
      <c r="P110" s="103"/>
    </row>
    <row r="111" spans="1:18" ht="58.5" customHeight="1" x14ac:dyDescent="0.25">
      <c r="A111" s="51" t="s">
        <v>169</v>
      </c>
      <c r="B111" s="51" t="s">
        <v>392</v>
      </c>
      <c r="C111" s="51" t="s">
        <v>322</v>
      </c>
      <c r="D111" s="46" t="s">
        <v>79</v>
      </c>
      <c r="E111" s="46" t="s">
        <v>80</v>
      </c>
      <c r="F111" s="48">
        <v>128953.82</v>
      </c>
      <c r="G111" s="49">
        <v>122279.21</v>
      </c>
      <c r="H111" s="51" t="s">
        <v>81</v>
      </c>
      <c r="I111" s="49"/>
      <c r="J111" s="49"/>
      <c r="K111" s="49">
        <v>116709.62</v>
      </c>
      <c r="L111" s="92">
        <v>44534</v>
      </c>
      <c r="M111" s="119" t="s">
        <v>16</v>
      </c>
      <c r="N111" s="64">
        <v>3</v>
      </c>
      <c r="O111" s="64" t="s">
        <v>48</v>
      </c>
      <c r="P111" s="125"/>
    </row>
    <row r="112" spans="1:18" ht="51.75" customHeight="1" x14ac:dyDescent="0.25">
      <c r="A112" s="51" t="s">
        <v>170</v>
      </c>
      <c r="B112" s="51" t="s">
        <v>393</v>
      </c>
      <c r="C112" s="51" t="s">
        <v>323</v>
      </c>
      <c r="D112" s="46" t="s">
        <v>79</v>
      </c>
      <c r="E112" s="46" t="s">
        <v>80</v>
      </c>
      <c r="F112" s="48">
        <v>26800.5</v>
      </c>
      <c r="G112" s="49">
        <v>26775</v>
      </c>
      <c r="H112" s="51" t="s">
        <v>81</v>
      </c>
      <c r="I112" s="49"/>
      <c r="J112" s="49"/>
      <c r="K112" s="49">
        <v>26775</v>
      </c>
      <c r="L112" s="92">
        <v>44339</v>
      </c>
      <c r="M112" s="48" t="s">
        <v>16</v>
      </c>
      <c r="N112" s="64">
        <v>3</v>
      </c>
      <c r="O112" s="64" t="s">
        <v>48</v>
      </c>
      <c r="P112" s="103"/>
    </row>
    <row r="113" spans="1:17" ht="42" customHeight="1" x14ac:dyDescent="0.25">
      <c r="A113" s="3"/>
      <c r="B113" s="3"/>
      <c r="C113" s="3"/>
      <c r="D113" s="3"/>
      <c r="E113" s="8" t="s">
        <v>20</v>
      </c>
      <c r="F113" s="14">
        <f t="shared" ref="F113:G113" si="45">SUM(F111:F112)</f>
        <v>155754.32</v>
      </c>
      <c r="G113" s="14">
        <f t="shared" si="45"/>
        <v>149054.21000000002</v>
      </c>
      <c r="H113" s="3"/>
      <c r="I113" s="14">
        <f t="shared" ref="I113:K113" si="46">SUM(I111:I112)</f>
        <v>0</v>
      </c>
      <c r="J113" s="14">
        <f t="shared" si="46"/>
        <v>0</v>
      </c>
      <c r="K113" s="14">
        <f t="shared" si="46"/>
        <v>143484.62</v>
      </c>
      <c r="L113" s="17"/>
      <c r="M113" s="3"/>
      <c r="N113" s="68"/>
      <c r="O113" s="68"/>
      <c r="P113" s="103"/>
    </row>
    <row r="114" spans="1:17" ht="24" customHeight="1" x14ac:dyDescent="0.25">
      <c r="A114" s="30" t="s">
        <v>82</v>
      </c>
      <c r="B114" s="30"/>
      <c r="C114" s="30"/>
      <c r="D114" s="15"/>
      <c r="E114" s="15"/>
      <c r="F114" s="16"/>
      <c r="G114" s="16"/>
      <c r="H114" s="15"/>
      <c r="I114" s="16"/>
      <c r="J114" s="16"/>
      <c r="K114" s="128"/>
      <c r="L114" s="89"/>
      <c r="M114" s="67"/>
      <c r="N114" s="70"/>
      <c r="O114" s="70"/>
      <c r="P114" s="103"/>
    </row>
    <row r="115" spans="1:17" ht="61.5" customHeight="1" x14ac:dyDescent="0.25">
      <c r="A115" s="51" t="s">
        <v>171</v>
      </c>
      <c r="B115" s="51" t="s">
        <v>325</v>
      </c>
      <c r="C115" s="51" t="s">
        <v>324</v>
      </c>
      <c r="D115" s="51" t="s">
        <v>83</v>
      </c>
      <c r="E115" s="51" t="s">
        <v>84</v>
      </c>
      <c r="F115" s="48">
        <v>325000</v>
      </c>
      <c r="G115" s="48">
        <v>325000</v>
      </c>
      <c r="H115" s="51" t="s">
        <v>85</v>
      </c>
      <c r="I115" s="48"/>
      <c r="J115" s="49">
        <v>95050.6</v>
      </c>
      <c r="K115" s="49">
        <v>196366.26</v>
      </c>
      <c r="L115" s="92">
        <v>44255</v>
      </c>
      <c r="M115" s="119" t="s">
        <v>16</v>
      </c>
      <c r="N115" s="64">
        <v>7</v>
      </c>
      <c r="O115" s="64" t="s">
        <v>43</v>
      </c>
      <c r="P115" s="103"/>
      <c r="Q115" s="103"/>
    </row>
    <row r="116" spans="1:17" ht="26.25" customHeight="1" x14ac:dyDescent="0.25">
      <c r="A116" s="3"/>
      <c r="B116" s="3"/>
      <c r="C116" s="3"/>
      <c r="D116" s="3"/>
      <c r="E116" s="3"/>
      <c r="F116" s="14">
        <f t="shared" ref="F116:G116" si="47">F115</f>
        <v>325000</v>
      </c>
      <c r="G116" s="14">
        <f t="shared" si="47"/>
        <v>325000</v>
      </c>
      <c r="H116" s="3"/>
      <c r="I116" s="14">
        <f t="shared" ref="I116:K116" si="48">I115</f>
        <v>0</v>
      </c>
      <c r="J116" s="14">
        <f t="shared" si="48"/>
        <v>95050.6</v>
      </c>
      <c r="K116" s="14">
        <f t="shared" si="48"/>
        <v>196366.26</v>
      </c>
      <c r="L116" s="17"/>
      <c r="M116" s="3"/>
      <c r="N116" s="68"/>
      <c r="O116" s="68"/>
      <c r="P116" s="103"/>
    </row>
    <row r="117" spans="1:17" ht="24" customHeight="1" x14ac:dyDescent="0.25">
      <c r="A117" s="235" t="s">
        <v>86</v>
      </c>
      <c r="B117" s="235"/>
      <c r="C117" s="235"/>
      <c r="D117" s="236"/>
      <c r="E117" s="236"/>
      <c r="F117" s="237"/>
      <c r="G117" s="237"/>
      <c r="H117" s="236"/>
      <c r="I117" s="237"/>
      <c r="J117" s="237"/>
      <c r="K117" s="238"/>
      <c r="L117" s="239"/>
      <c r="M117" s="240"/>
      <c r="N117" s="241"/>
      <c r="O117" s="241"/>
      <c r="P117" s="103"/>
    </row>
    <row r="118" spans="1:17" ht="57" customHeight="1" x14ac:dyDescent="0.25">
      <c r="A118" s="51" t="s">
        <v>172</v>
      </c>
      <c r="B118" s="51" t="s">
        <v>326</v>
      </c>
      <c r="C118" s="51"/>
      <c r="D118" s="51" t="s">
        <v>87</v>
      </c>
      <c r="E118" s="51" t="s">
        <v>88</v>
      </c>
      <c r="F118" s="48">
        <v>100000</v>
      </c>
      <c r="G118" s="48">
        <v>100000</v>
      </c>
      <c r="H118" s="51" t="s">
        <v>89</v>
      </c>
      <c r="I118" s="48"/>
      <c r="J118" s="49">
        <v>47302.83</v>
      </c>
      <c r="K118" s="49">
        <v>52697.17</v>
      </c>
      <c r="L118" s="92">
        <v>44339</v>
      </c>
      <c r="M118" s="119" t="s">
        <v>16</v>
      </c>
      <c r="N118" s="64">
        <v>2</v>
      </c>
      <c r="O118" s="64" t="s">
        <v>23</v>
      </c>
      <c r="P118" s="103"/>
    </row>
    <row r="119" spans="1:17" ht="36.75" customHeight="1" x14ac:dyDescent="0.25">
      <c r="A119" s="3"/>
      <c r="B119" s="3"/>
      <c r="C119" s="3"/>
      <c r="D119" s="3"/>
      <c r="E119" s="3"/>
      <c r="F119" s="14">
        <f t="shared" ref="F119:G119" si="49">F118</f>
        <v>100000</v>
      </c>
      <c r="G119" s="14">
        <f t="shared" si="49"/>
        <v>100000</v>
      </c>
      <c r="H119" s="3"/>
      <c r="I119" s="14">
        <f t="shared" ref="I119:K119" si="50">I118</f>
        <v>0</v>
      </c>
      <c r="J119" s="14">
        <f t="shared" si="50"/>
        <v>47302.83</v>
      </c>
      <c r="K119" s="14">
        <f t="shared" si="50"/>
        <v>52697.17</v>
      </c>
      <c r="L119" s="17"/>
      <c r="M119" s="3"/>
      <c r="N119" s="68"/>
      <c r="O119" s="68"/>
      <c r="P119" s="103"/>
    </row>
    <row r="120" spans="1:17" ht="24" customHeight="1" x14ac:dyDescent="0.25">
      <c r="A120" s="235" t="s">
        <v>90</v>
      </c>
      <c r="B120" s="235"/>
      <c r="C120" s="235"/>
      <c r="D120" s="236"/>
      <c r="E120" s="236"/>
      <c r="F120" s="237"/>
      <c r="G120" s="237"/>
      <c r="H120" s="236"/>
      <c r="I120" s="237"/>
      <c r="J120" s="237"/>
      <c r="K120" s="238"/>
      <c r="L120" s="239"/>
      <c r="M120" s="240"/>
      <c r="N120" s="241"/>
      <c r="O120" s="241"/>
      <c r="P120" s="103"/>
    </row>
    <row r="121" spans="1:17" ht="72" customHeight="1" x14ac:dyDescent="0.25">
      <c r="A121" s="51" t="s">
        <v>173</v>
      </c>
      <c r="B121" s="145" t="s">
        <v>395</v>
      </c>
      <c r="C121" s="51" t="s">
        <v>323</v>
      </c>
      <c r="D121" s="51" t="s">
        <v>91</v>
      </c>
      <c r="E121" s="51" t="s">
        <v>88</v>
      </c>
      <c r="F121" s="48">
        <v>150000</v>
      </c>
      <c r="G121" s="48">
        <v>150000</v>
      </c>
      <c r="H121" s="51" t="s">
        <v>92</v>
      </c>
      <c r="I121" s="48"/>
      <c r="J121" s="49">
        <v>100587</v>
      </c>
      <c r="K121" s="49">
        <v>46055</v>
      </c>
      <c r="L121" s="92">
        <v>44704</v>
      </c>
      <c r="M121" s="119" t="s">
        <v>16</v>
      </c>
      <c r="N121" s="64">
        <v>2</v>
      </c>
      <c r="O121" s="64" t="s">
        <v>23</v>
      </c>
      <c r="P121" s="103"/>
    </row>
    <row r="122" spans="1:17" ht="30" customHeight="1" x14ac:dyDescent="0.25">
      <c r="A122" s="3"/>
      <c r="B122" s="3"/>
      <c r="C122" s="3"/>
      <c r="D122" s="3"/>
      <c r="E122" s="3"/>
      <c r="F122" s="14">
        <f t="shared" ref="F122:G122" si="51">F121</f>
        <v>150000</v>
      </c>
      <c r="G122" s="14">
        <f t="shared" si="51"/>
        <v>150000</v>
      </c>
      <c r="H122" s="3"/>
      <c r="I122" s="14">
        <f t="shared" ref="I122:K122" si="52">I121</f>
        <v>0</v>
      </c>
      <c r="J122" s="14">
        <f t="shared" si="52"/>
        <v>100587</v>
      </c>
      <c r="K122" s="14">
        <f t="shared" si="52"/>
        <v>46055</v>
      </c>
      <c r="L122" s="17"/>
      <c r="M122" s="3"/>
      <c r="N122" s="69"/>
      <c r="O122" s="69"/>
      <c r="P122" s="103"/>
    </row>
    <row r="123" spans="1:17" ht="24" customHeight="1" x14ac:dyDescent="0.25">
      <c r="A123" s="170" t="s">
        <v>12</v>
      </c>
      <c r="B123" s="170"/>
      <c r="C123" s="170"/>
      <c r="D123" s="171"/>
      <c r="E123" s="171"/>
      <c r="F123" s="172"/>
      <c r="G123" s="172"/>
      <c r="H123" s="171"/>
      <c r="I123" s="172"/>
      <c r="J123" s="172"/>
      <c r="K123" s="173"/>
      <c r="L123" s="174"/>
      <c r="M123" s="171"/>
      <c r="N123" s="179"/>
      <c r="O123" s="179"/>
      <c r="P123" s="103"/>
    </row>
    <row r="124" spans="1:17" ht="28.5" customHeight="1" x14ac:dyDescent="0.25">
      <c r="A124" s="35" t="s">
        <v>174</v>
      </c>
      <c r="B124" s="35" t="s">
        <v>327</v>
      </c>
      <c r="C124" s="35" t="s">
        <v>242</v>
      </c>
      <c r="D124" s="35" t="s">
        <v>93</v>
      </c>
      <c r="E124" s="35" t="s">
        <v>94</v>
      </c>
      <c r="F124" s="34">
        <v>150000</v>
      </c>
      <c r="G124" s="34">
        <v>72861.97</v>
      </c>
      <c r="H124" s="36" t="s">
        <v>231</v>
      </c>
      <c r="I124" s="34"/>
      <c r="J124" s="34"/>
      <c r="K124" s="130"/>
      <c r="L124" s="93">
        <v>44629</v>
      </c>
      <c r="M124" s="146" t="s">
        <v>397</v>
      </c>
      <c r="N124" s="35">
        <v>2</v>
      </c>
      <c r="O124" s="34" t="s">
        <v>17</v>
      </c>
      <c r="P124" s="103"/>
    </row>
    <row r="125" spans="1:17" ht="35.25" customHeight="1" x14ac:dyDescent="0.25">
      <c r="A125" s="51" t="s">
        <v>175</v>
      </c>
      <c r="B125" s="51" t="s">
        <v>309</v>
      </c>
      <c r="C125" s="51" t="s">
        <v>247</v>
      </c>
      <c r="D125" s="51" t="s">
        <v>93</v>
      </c>
      <c r="E125" s="51" t="s">
        <v>94</v>
      </c>
      <c r="F125" s="49">
        <v>150000</v>
      </c>
      <c r="G125" s="49">
        <v>75000</v>
      </c>
      <c r="H125" s="52" t="s">
        <v>231</v>
      </c>
      <c r="I125" s="49"/>
      <c r="J125" s="49"/>
      <c r="K125" s="49">
        <v>75000</v>
      </c>
      <c r="L125" s="92">
        <v>44270</v>
      </c>
      <c r="M125" s="48" t="s">
        <v>16</v>
      </c>
      <c r="N125" s="51">
        <v>7</v>
      </c>
      <c r="O125" s="49" t="s">
        <v>19</v>
      </c>
      <c r="P125" s="103"/>
    </row>
    <row r="126" spans="1:17" ht="33" customHeight="1" x14ac:dyDescent="0.25">
      <c r="A126" s="51" t="s">
        <v>176</v>
      </c>
      <c r="B126" s="51" t="s">
        <v>328</v>
      </c>
      <c r="C126" s="51" t="s">
        <v>242</v>
      </c>
      <c r="D126" s="51" t="s">
        <v>93</v>
      </c>
      <c r="E126" s="51" t="s">
        <v>94</v>
      </c>
      <c r="F126" s="51">
        <v>150000</v>
      </c>
      <c r="G126" s="51">
        <v>75000</v>
      </c>
      <c r="H126" s="51" t="s">
        <v>231</v>
      </c>
      <c r="I126" s="51"/>
      <c r="J126" s="49">
        <v>60000</v>
      </c>
      <c r="K126" s="49">
        <v>15000</v>
      </c>
      <c r="L126" s="92">
        <v>44454</v>
      </c>
      <c r="M126" s="51" t="s">
        <v>16</v>
      </c>
      <c r="N126" s="51">
        <v>2</v>
      </c>
      <c r="O126" s="51" t="s">
        <v>17</v>
      </c>
      <c r="P126" s="103"/>
    </row>
    <row r="127" spans="1:17" ht="37.5" customHeight="1" x14ac:dyDescent="0.25">
      <c r="A127" s="56" t="s">
        <v>178</v>
      </c>
      <c r="B127" s="56" t="s">
        <v>329</v>
      </c>
      <c r="C127" s="56" t="s">
        <v>241</v>
      </c>
      <c r="D127" s="51" t="s">
        <v>93</v>
      </c>
      <c r="E127" s="51" t="s">
        <v>94</v>
      </c>
      <c r="F127" s="49">
        <v>76543.38</v>
      </c>
      <c r="G127" s="49">
        <v>35263.33</v>
      </c>
      <c r="H127" s="52" t="s">
        <v>231</v>
      </c>
      <c r="I127" s="57"/>
      <c r="J127" s="49">
        <v>11890.6</v>
      </c>
      <c r="K127" s="49">
        <v>18427.71</v>
      </c>
      <c r="L127" s="92">
        <v>44270</v>
      </c>
      <c r="M127" s="48" t="s">
        <v>16</v>
      </c>
      <c r="N127" s="51">
        <v>7</v>
      </c>
      <c r="O127" s="49" t="s">
        <v>19</v>
      </c>
      <c r="P127" s="103"/>
    </row>
    <row r="128" spans="1:17" ht="32.25" customHeight="1" x14ac:dyDescent="0.25">
      <c r="A128" s="35" t="s">
        <v>177</v>
      </c>
      <c r="B128" s="35" t="s">
        <v>330</v>
      </c>
      <c r="C128" s="35" t="s">
        <v>247</v>
      </c>
      <c r="D128" s="35" t="s">
        <v>93</v>
      </c>
      <c r="E128" s="35" t="s">
        <v>94</v>
      </c>
      <c r="F128" s="34">
        <v>129998.49</v>
      </c>
      <c r="G128" s="34">
        <v>64466.9</v>
      </c>
      <c r="H128" s="36" t="s">
        <v>231</v>
      </c>
      <c r="I128" s="34"/>
      <c r="J128" s="34"/>
      <c r="K128" s="130"/>
      <c r="L128" s="93">
        <v>44270</v>
      </c>
      <c r="M128" s="66" t="s">
        <v>24</v>
      </c>
      <c r="N128" s="35">
        <v>7</v>
      </c>
      <c r="O128" s="34" t="s">
        <v>19</v>
      </c>
      <c r="P128" s="103"/>
    </row>
    <row r="129" spans="1:16" ht="36" customHeight="1" x14ac:dyDescent="0.25">
      <c r="A129" s="49" t="s">
        <v>179</v>
      </c>
      <c r="B129" s="49" t="s">
        <v>331</v>
      </c>
      <c r="C129" s="49" t="s">
        <v>242</v>
      </c>
      <c r="D129" s="49" t="s">
        <v>93</v>
      </c>
      <c r="E129" s="49" t="s">
        <v>94</v>
      </c>
      <c r="F129" s="49">
        <v>93877.94</v>
      </c>
      <c r="G129" s="49">
        <v>44649.93</v>
      </c>
      <c r="H129" s="52" t="s">
        <v>231</v>
      </c>
      <c r="I129" s="49">
        <v>22324.97</v>
      </c>
      <c r="J129" s="50"/>
      <c r="K129" s="49">
        <v>15244.43</v>
      </c>
      <c r="L129" s="92">
        <v>44454</v>
      </c>
      <c r="M129" s="46" t="s">
        <v>16</v>
      </c>
      <c r="N129" s="51">
        <v>2</v>
      </c>
      <c r="O129" s="49" t="s">
        <v>17</v>
      </c>
      <c r="P129" s="103"/>
    </row>
    <row r="130" spans="1:16" ht="42" customHeight="1" x14ac:dyDescent="0.25">
      <c r="A130" s="51" t="s">
        <v>180</v>
      </c>
      <c r="B130" s="51" t="s">
        <v>332</v>
      </c>
      <c r="C130" s="51" t="s">
        <v>239</v>
      </c>
      <c r="D130" s="51" t="s">
        <v>93</v>
      </c>
      <c r="E130" s="51" t="s">
        <v>94</v>
      </c>
      <c r="F130" s="49">
        <v>28629.06</v>
      </c>
      <c r="G130" s="49">
        <v>13618.28</v>
      </c>
      <c r="H130" s="52" t="s">
        <v>231</v>
      </c>
      <c r="I130" s="49"/>
      <c r="J130" s="49"/>
      <c r="K130" s="49">
        <v>12602.5</v>
      </c>
      <c r="L130" s="92">
        <v>44454</v>
      </c>
      <c r="M130" s="48" t="s">
        <v>16</v>
      </c>
      <c r="N130" s="51">
        <v>7</v>
      </c>
      <c r="O130" s="49" t="s">
        <v>19</v>
      </c>
      <c r="P130" s="103"/>
    </row>
    <row r="131" spans="1:16" ht="38.25" customHeight="1" x14ac:dyDescent="0.25">
      <c r="A131" s="147" t="s">
        <v>406</v>
      </c>
      <c r="B131" s="56" t="s">
        <v>407</v>
      </c>
      <c r="C131" s="56" t="s">
        <v>239</v>
      </c>
      <c r="D131" s="51" t="s">
        <v>93</v>
      </c>
      <c r="E131" s="51" t="s">
        <v>94</v>
      </c>
      <c r="F131" s="49">
        <v>43545.54</v>
      </c>
      <c r="G131" s="49">
        <v>21772.77</v>
      </c>
      <c r="H131" s="52" t="s">
        <v>231</v>
      </c>
      <c r="I131" s="49"/>
      <c r="J131" s="49"/>
      <c r="K131" s="49">
        <v>21195.71</v>
      </c>
      <c r="L131" s="92">
        <v>44454</v>
      </c>
      <c r="M131" s="48" t="s">
        <v>16</v>
      </c>
      <c r="N131" s="51">
        <v>7</v>
      </c>
      <c r="O131" s="49" t="s">
        <v>19</v>
      </c>
      <c r="P131" s="103"/>
    </row>
    <row r="132" spans="1:16" ht="44.25" customHeight="1" x14ac:dyDescent="0.25">
      <c r="A132" s="51" t="s">
        <v>181</v>
      </c>
      <c r="B132" s="51" t="s">
        <v>333</v>
      </c>
      <c r="C132" s="51" t="s">
        <v>239</v>
      </c>
      <c r="D132" s="51" t="s">
        <v>93</v>
      </c>
      <c r="E132" s="51" t="s">
        <v>94</v>
      </c>
      <c r="F132" s="49">
        <v>32153.25</v>
      </c>
      <c r="G132" s="49">
        <v>15744.13</v>
      </c>
      <c r="H132" s="52" t="s">
        <v>231</v>
      </c>
      <c r="I132" s="49"/>
      <c r="J132" s="49"/>
      <c r="K132" s="49">
        <v>12346.44</v>
      </c>
      <c r="L132" s="92">
        <v>44270</v>
      </c>
      <c r="M132" s="48" t="s">
        <v>16</v>
      </c>
      <c r="N132" s="51">
        <v>7</v>
      </c>
      <c r="O132" s="49" t="s">
        <v>19</v>
      </c>
      <c r="P132" s="103"/>
    </row>
    <row r="133" spans="1:16" ht="51" customHeight="1" x14ac:dyDescent="0.25">
      <c r="A133" s="51" t="s">
        <v>182</v>
      </c>
      <c r="B133" s="51" t="s">
        <v>334</v>
      </c>
      <c r="C133" s="51" t="s">
        <v>247</v>
      </c>
      <c r="D133" s="51" t="s">
        <v>93</v>
      </c>
      <c r="E133" s="51" t="s">
        <v>94</v>
      </c>
      <c r="F133" s="49">
        <v>150000</v>
      </c>
      <c r="G133" s="49">
        <v>72378.28</v>
      </c>
      <c r="H133" s="52" t="s">
        <v>231</v>
      </c>
      <c r="I133" s="49"/>
      <c r="J133" s="49">
        <v>48786.53</v>
      </c>
      <c r="K133" s="49">
        <v>21599.07</v>
      </c>
      <c r="L133" s="92">
        <v>44270</v>
      </c>
      <c r="M133" s="48" t="s">
        <v>16</v>
      </c>
      <c r="N133" s="51">
        <v>7</v>
      </c>
      <c r="O133" s="49" t="s">
        <v>19</v>
      </c>
      <c r="P133" s="103"/>
    </row>
    <row r="134" spans="1:16" ht="53.25" customHeight="1" x14ac:dyDescent="0.25">
      <c r="A134" s="51" t="s">
        <v>183</v>
      </c>
      <c r="B134" s="51" t="s">
        <v>335</v>
      </c>
      <c r="C134" s="51" t="s">
        <v>247</v>
      </c>
      <c r="D134" s="51" t="s">
        <v>93</v>
      </c>
      <c r="E134" s="51" t="s">
        <v>94</v>
      </c>
      <c r="F134" s="49">
        <v>150000</v>
      </c>
      <c r="G134" s="49">
        <v>72675</v>
      </c>
      <c r="H134" s="52" t="s">
        <v>231</v>
      </c>
      <c r="I134" s="49"/>
      <c r="J134" s="49">
        <v>46868.46</v>
      </c>
      <c r="K134" s="49">
        <v>20389.22</v>
      </c>
      <c r="L134" s="92">
        <v>44454</v>
      </c>
      <c r="M134" s="46" t="s">
        <v>16</v>
      </c>
      <c r="N134" s="51">
        <v>7</v>
      </c>
      <c r="O134" s="49" t="s">
        <v>19</v>
      </c>
      <c r="P134" s="103"/>
    </row>
    <row r="135" spans="1:16" ht="55.5" customHeight="1" x14ac:dyDescent="0.25">
      <c r="A135" s="51" t="s">
        <v>184</v>
      </c>
      <c r="B135" s="51" t="s">
        <v>336</v>
      </c>
      <c r="C135" s="51" t="s">
        <v>244</v>
      </c>
      <c r="D135" s="51" t="s">
        <v>93</v>
      </c>
      <c r="E135" s="51" t="s">
        <v>94</v>
      </c>
      <c r="F135" s="49">
        <v>127407.38</v>
      </c>
      <c r="G135" s="49">
        <v>57333.32</v>
      </c>
      <c r="H135" s="52" t="s">
        <v>231</v>
      </c>
      <c r="I135" s="49"/>
      <c r="J135" s="49" t="s">
        <v>413</v>
      </c>
      <c r="K135" s="49" t="s">
        <v>414</v>
      </c>
      <c r="L135" s="92">
        <v>44270</v>
      </c>
      <c r="M135" s="48" t="s">
        <v>16</v>
      </c>
      <c r="N135" s="51">
        <v>7</v>
      </c>
      <c r="O135" s="49" t="s">
        <v>19</v>
      </c>
      <c r="P135" s="103"/>
    </row>
    <row r="136" spans="1:16" ht="50.25" customHeight="1" x14ac:dyDescent="0.25">
      <c r="A136" s="51" t="s">
        <v>185</v>
      </c>
      <c r="B136" s="51" t="s">
        <v>337</v>
      </c>
      <c r="C136" s="51" t="s">
        <v>242</v>
      </c>
      <c r="D136" s="51" t="s">
        <v>93</v>
      </c>
      <c r="E136" s="51" t="s">
        <v>94</v>
      </c>
      <c r="F136" s="49">
        <v>116135.61</v>
      </c>
      <c r="G136" s="49">
        <v>56247.31</v>
      </c>
      <c r="H136" s="52" t="s">
        <v>231</v>
      </c>
      <c r="I136" s="139"/>
      <c r="J136" s="49">
        <v>44396.57</v>
      </c>
      <c r="K136" s="49">
        <v>8172.91</v>
      </c>
      <c r="L136" s="92">
        <v>44454</v>
      </c>
      <c r="M136" s="46" t="s">
        <v>16</v>
      </c>
      <c r="N136" s="51">
        <v>7</v>
      </c>
      <c r="O136" s="49" t="s">
        <v>19</v>
      </c>
      <c r="P136" s="103"/>
    </row>
    <row r="137" spans="1:16" ht="48.75" customHeight="1" x14ac:dyDescent="0.25">
      <c r="A137" s="51" t="s">
        <v>186</v>
      </c>
      <c r="B137" s="51" t="s">
        <v>338</v>
      </c>
      <c r="C137" s="51" t="s">
        <v>242</v>
      </c>
      <c r="D137" s="51" t="s">
        <v>93</v>
      </c>
      <c r="E137" s="51" t="s">
        <v>94</v>
      </c>
      <c r="F137" s="49">
        <v>64634.93</v>
      </c>
      <c r="G137" s="49">
        <v>32103.97</v>
      </c>
      <c r="H137" s="52" t="s">
        <v>231</v>
      </c>
      <c r="I137" s="49"/>
      <c r="J137" s="49"/>
      <c r="K137" s="49">
        <v>32103.97</v>
      </c>
      <c r="L137" s="92">
        <v>44270</v>
      </c>
      <c r="M137" s="48" t="s">
        <v>16</v>
      </c>
      <c r="N137" s="51">
        <v>7</v>
      </c>
      <c r="O137" s="49" t="s">
        <v>19</v>
      </c>
      <c r="P137" s="103"/>
    </row>
    <row r="138" spans="1:16" ht="53.25" customHeight="1" x14ac:dyDescent="0.25">
      <c r="A138" s="51" t="s">
        <v>187</v>
      </c>
      <c r="B138" s="51" t="s">
        <v>339</v>
      </c>
      <c r="C138" s="51" t="s">
        <v>247</v>
      </c>
      <c r="D138" s="51" t="s">
        <v>93</v>
      </c>
      <c r="E138" s="51" t="s">
        <v>94</v>
      </c>
      <c r="F138" s="49">
        <v>69527.850000000006</v>
      </c>
      <c r="G138" s="49">
        <v>34763.93</v>
      </c>
      <c r="H138" s="52" t="s">
        <v>231</v>
      </c>
      <c r="I138" s="49"/>
      <c r="J138" s="49">
        <v>15913.38</v>
      </c>
      <c r="K138" s="49">
        <v>9276.31</v>
      </c>
      <c r="L138" s="92">
        <v>44454</v>
      </c>
      <c r="M138" s="46" t="s">
        <v>16</v>
      </c>
      <c r="N138" s="51">
        <v>7</v>
      </c>
      <c r="O138" s="49" t="s">
        <v>19</v>
      </c>
      <c r="P138" s="103"/>
    </row>
    <row r="139" spans="1:16" ht="43.5" customHeight="1" x14ac:dyDescent="0.25">
      <c r="A139" s="51" t="s">
        <v>188</v>
      </c>
      <c r="B139" s="51" t="s">
        <v>340</v>
      </c>
      <c r="C139" s="51" t="s">
        <v>239</v>
      </c>
      <c r="D139" s="51" t="s">
        <v>93</v>
      </c>
      <c r="E139" s="51" t="s">
        <v>94</v>
      </c>
      <c r="F139" s="49">
        <v>26000</v>
      </c>
      <c r="G139" s="49">
        <v>11700</v>
      </c>
      <c r="H139" s="52" t="s">
        <v>231</v>
      </c>
      <c r="I139" s="49"/>
      <c r="J139" s="49"/>
      <c r="K139" s="49">
        <v>11700</v>
      </c>
      <c r="L139" s="92">
        <v>44270</v>
      </c>
      <c r="M139" s="48" t="s">
        <v>16</v>
      </c>
      <c r="N139" s="51">
        <v>7</v>
      </c>
      <c r="O139" s="49" t="s">
        <v>19</v>
      </c>
      <c r="P139" s="103"/>
    </row>
    <row r="140" spans="1:16" ht="45.75" customHeight="1" x14ac:dyDescent="0.25">
      <c r="A140" s="51" t="s">
        <v>189</v>
      </c>
      <c r="B140" s="51" t="s">
        <v>341</v>
      </c>
      <c r="C140" s="51" t="s">
        <v>239</v>
      </c>
      <c r="D140" s="51" t="s">
        <v>93</v>
      </c>
      <c r="E140" s="51" t="s">
        <v>94</v>
      </c>
      <c r="F140" s="49">
        <v>14672</v>
      </c>
      <c r="G140" s="49">
        <v>6602.4</v>
      </c>
      <c r="H140" s="52" t="s">
        <v>231</v>
      </c>
      <c r="I140" s="49"/>
      <c r="J140" s="49"/>
      <c r="K140" s="49">
        <v>6602.4</v>
      </c>
      <c r="L140" s="92">
        <v>44270</v>
      </c>
      <c r="M140" s="48" t="s">
        <v>16</v>
      </c>
      <c r="N140" s="51">
        <v>7</v>
      </c>
      <c r="O140" s="49" t="s">
        <v>19</v>
      </c>
      <c r="P140" s="103"/>
    </row>
    <row r="141" spans="1:16" ht="60.75" customHeight="1" x14ac:dyDescent="0.25">
      <c r="A141" s="51" t="s">
        <v>190</v>
      </c>
      <c r="B141" s="51" t="s">
        <v>342</v>
      </c>
      <c r="C141" s="51" t="s">
        <v>247</v>
      </c>
      <c r="D141" s="51" t="s">
        <v>93</v>
      </c>
      <c r="E141" s="51" t="s">
        <v>94</v>
      </c>
      <c r="F141" s="49">
        <v>21494</v>
      </c>
      <c r="G141" s="49">
        <v>10173.4</v>
      </c>
      <c r="H141" s="52" t="s">
        <v>231</v>
      </c>
      <c r="I141" s="49"/>
      <c r="J141" s="49"/>
      <c r="K141" s="49">
        <v>10173.4</v>
      </c>
      <c r="L141" s="92">
        <v>44270</v>
      </c>
      <c r="M141" s="48" t="s">
        <v>16</v>
      </c>
      <c r="N141" s="51">
        <v>7</v>
      </c>
      <c r="O141" s="49" t="s">
        <v>19</v>
      </c>
      <c r="P141" s="103"/>
    </row>
    <row r="142" spans="1:16" ht="36.75" customHeight="1" x14ac:dyDescent="0.25">
      <c r="A142" s="3"/>
      <c r="B142" s="3"/>
      <c r="C142" s="3"/>
      <c r="D142" s="3"/>
      <c r="E142" s="25" t="s">
        <v>20</v>
      </c>
      <c r="F142" s="14">
        <f t="shared" ref="F142:G142" si="53">SUM(F124:F141)</f>
        <v>1594619.4300000002</v>
      </c>
      <c r="G142" s="14">
        <f t="shared" si="53"/>
        <v>772354.92</v>
      </c>
      <c r="H142" s="3"/>
      <c r="I142" s="14">
        <f t="shared" ref="I142:K142" si="54">SUM(I124:I141)</f>
        <v>22324.97</v>
      </c>
      <c r="J142" s="14">
        <f t="shared" si="54"/>
        <v>227855.54</v>
      </c>
      <c r="K142" s="14">
        <f t="shared" si="54"/>
        <v>289834.07000000007</v>
      </c>
      <c r="M142" s="3"/>
      <c r="N142" s="44"/>
      <c r="O142" s="44"/>
      <c r="P142" s="103"/>
    </row>
    <row r="143" spans="1:16" ht="33.75" customHeight="1" x14ac:dyDescent="0.25">
      <c r="A143" s="195" t="s">
        <v>44</v>
      </c>
      <c r="B143" s="195"/>
      <c r="C143" s="195"/>
      <c r="D143" s="196"/>
      <c r="E143" s="196"/>
      <c r="F143" s="197"/>
      <c r="G143" s="197"/>
      <c r="H143" s="196"/>
      <c r="I143" s="197"/>
      <c r="J143" s="197"/>
      <c r="K143" s="198"/>
      <c r="L143" s="199"/>
      <c r="M143" s="196"/>
      <c r="N143" s="200"/>
      <c r="O143" s="200"/>
      <c r="P143" s="103"/>
    </row>
    <row r="144" spans="1:16" ht="47.25" customHeight="1" x14ac:dyDescent="0.25">
      <c r="A144" s="51" t="s">
        <v>192</v>
      </c>
      <c r="B144" s="51" t="s">
        <v>398</v>
      </c>
      <c r="C144" s="51" t="s">
        <v>343</v>
      </c>
      <c r="D144" s="51" t="s">
        <v>95</v>
      </c>
      <c r="E144" s="51" t="s">
        <v>94</v>
      </c>
      <c r="F144" s="49">
        <v>193697.82</v>
      </c>
      <c r="G144" s="49">
        <v>96848.91</v>
      </c>
      <c r="H144" s="52" t="s">
        <v>234</v>
      </c>
      <c r="I144" s="49"/>
      <c r="J144" s="49">
        <v>32500</v>
      </c>
      <c r="K144" s="49">
        <v>64348.91</v>
      </c>
      <c r="L144" s="92">
        <v>44515</v>
      </c>
      <c r="M144" s="46" t="s">
        <v>16</v>
      </c>
      <c r="N144" s="51">
        <v>3</v>
      </c>
      <c r="O144" s="49" t="s">
        <v>48</v>
      </c>
      <c r="P144" s="103"/>
    </row>
    <row r="145" spans="1:16" ht="57" customHeight="1" x14ac:dyDescent="0.25">
      <c r="A145" s="60" t="s">
        <v>191</v>
      </c>
      <c r="B145" s="60" t="s">
        <v>399</v>
      </c>
      <c r="C145" s="60" t="s">
        <v>263</v>
      </c>
      <c r="D145" s="60" t="s">
        <v>95</v>
      </c>
      <c r="E145" s="60" t="s">
        <v>94</v>
      </c>
      <c r="F145" s="59">
        <v>198868.91</v>
      </c>
      <c r="G145" s="59">
        <v>198868.91</v>
      </c>
      <c r="H145" s="61" t="s">
        <v>234</v>
      </c>
      <c r="I145" s="59"/>
      <c r="J145" s="59"/>
      <c r="K145" s="136"/>
      <c r="L145" s="97">
        <v>44819</v>
      </c>
      <c r="M145" s="58" t="s">
        <v>18</v>
      </c>
      <c r="N145" s="60">
        <v>2</v>
      </c>
      <c r="O145" s="59" t="s">
        <v>33</v>
      </c>
      <c r="P145" s="103" t="s">
        <v>504</v>
      </c>
    </row>
    <row r="146" spans="1:16" ht="31.5" customHeight="1" x14ac:dyDescent="0.25">
      <c r="A146" s="3"/>
      <c r="B146" s="3"/>
      <c r="C146" s="3"/>
      <c r="D146" s="3"/>
      <c r="E146" s="25" t="s">
        <v>20</v>
      </c>
      <c r="F146" s="14">
        <f t="shared" ref="F146:G146" si="55">SUM(F144:F145)</f>
        <v>392566.73</v>
      </c>
      <c r="G146" s="14">
        <f t="shared" si="55"/>
        <v>295717.82</v>
      </c>
      <c r="H146" s="3"/>
      <c r="I146" s="14">
        <f t="shared" ref="I146:K146" si="56">SUM(I144:I145)</f>
        <v>0</v>
      </c>
      <c r="J146" s="14">
        <f t="shared" si="56"/>
        <v>32500</v>
      </c>
      <c r="K146" s="14">
        <f t="shared" si="56"/>
        <v>64348.91</v>
      </c>
      <c r="L146" s="17"/>
      <c r="M146" s="3"/>
      <c r="N146" s="7"/>
      <c r="O146" s="10"/>
      <c r="P146" s="103"/>
    </row>
    <row r="147" spans="1:16" ht="24" customHeight="1" x14ac:dyDescent="0.25">
      <c r="A147" s="218" t="s">
        <v>113</v>
      </c>
      <c r="B147" s="218"/>
      <c r="C147" s="218"/>
      <c r="D147" s="231"/>
      <c r="E147" s="231"/>
      <c r="F147" s="232"/>
      <c r="G147" s="232"/>
      <c r="H147" s="232"/>
      <c r="I147" s="232"/>
      <c r="J147" s="232"/>
      <c r="K147" s="233"/>
      <c r="L147" s="234"/>
      <c r="M147" s="232"/>
      <c r="N147" s="223"/>
      <c r="O147" s="224"/>
      <c r="P147" s="103"/>
    </row>
    <row r="148" spans="1:16" ht="58.5" customHeight="1" x14ac:dyDescent="0.25">
      <c r="A148" s="82" t="s">
        <v>193</v>
      </c>
      <c r="B148" s="82" t="s">
        <v>349</v>
      </c>
      <c r="C148" s="82" t="s">
        <v>344</v>
      </c>
      <c r="D148" s="62" t="s">
        <v>114</v>
      </c>
      <c r="E148" s="62" t="s">
        <v>115</v>
      </c>
      <c r="F148" s="63">
        <v>140000</v>
      </c>
      <c r="G148" s="63">
        <v>125439.21</v>
      </c>
      <c r="H148" s="62" t="s">
        <v>116</v>
      </c>
      <c r="I148" s="63"/>
      <c r="J148" s="63"/>
      <c r="K148" s="137"/>
      <c r="L148" s="97" t="s">
        <v>505</v>
      </c>
      <c r="M148" s="58" t="s">
        <v>18</v>
      </c>
      <c r="N148" s="60">
        <v>2</v>
      </c>
      <c r="O148" s="59" t="s">
        <v>33</v>
      </c>
      <c r="P148" s="103"/>
    </row>
    <row r="149" spans="1:16" ht="90" x14ac:dyDescent="0.25">
      <c r="A149" s="82" t="s">
        <v>194</v>
      </c>
      <c r="B149" s="82" t="s">
        <v>400</v>
      </c>
      <c r="C149" s="82" t="s">
        <v>239</v>
      </c>
      <c r="D149" s="62" t="s">
        <v>114</v>
      </c>
      <c r="E149" s="62" t="s">
        <v>115</v>
      </c>
      <c r="F149" s="63">
        <v>140000</v>
      </c>
      <c r="G149" s="63">
        <v>138575</v>
      </c>
      <c r="H149" s="62" t="s">
        <v>116</v>
      </c>
      <c r="I149" s="63"/>
      <c r="J149" s="63"/>
      <c r="K149" s="137"/>
      <c r="L149" s="97" t="s">
        <v>409</v>
      </c>
      <c r="M149" s="58" t="s">
        <v>18</v>
      </c>
      <c r="N149" s="60">
        <v>2</v>
      </c>
      <c r="O149" s="59" t="s">
        <v>33</v>
      </c>
      <c r="P149" s="103"/>
    </row>
    <row r="150" spans="1:16" ht="105" x14ac:dyDescent="0.25">
      <c r="A150" s="120" t="s">
        <v>195</v>
      </c>
      <c r="B150" s="120" t="s">
        <v>401</v>
      </c>
      <c r="C150" s="120" t="s">
        <v>402</v>
      </c>
      <c r="D150" s="122" t="s">
        <v>114</v>
      </c>
      <c r="E150" s="122" t="s">
        <v>115</v>
      </c>
      <c r="F150" s="121">
        <v>140000</v>
      </c>
      <c r="G150" s="121">
        <v>139955</v>
      </c>
      <c r="H150" s="122" t="s">
        <v>116</v>
      </c>
      <c r="I150" s="121"/>
      <c r="J150" s="121"/>
      <c r="K150" s="121">
        <v>139955</v>
      </c>
      <c r="L150" s="92">
        <v>44494</v>
      </c>
      <c r="M150" s="46" t="s">
        <v>16</v>
      </c>
      <c r="N150" s="51">
        <v>2</v>
      </c>
      <c r="O150" s="49" t="s">
        <v>33</v>
      </c>
      <c r="P150" s="103"/>
    </row>
    <row r="151" spans="1:16" ht="36" customHeight="1" x14ac:dyDescent="0.25">
      <c r="A151" s="41"/>
      <c r="B151" s="41"/>
      <c r="C151" s="41"/>
      <c r="D151" s="41"/>
      <c r="E151" s="41" t="s">
        <v>20</v>
      </c>
      <c r="F151" s="42">
        <f t="shared" ref="F151:G151" si="57">SUM(F148:F150)</f>
        <v>420000</v>
      </c>
      <c r="G151" s="42">
        <f t="shared" si="57"/>
        <v>403969.21</v>
      </c>
      <c r="H151" s="41"/>
      <c r="I151" s="42">
        <f t="shared" ref="I151:K151" si="58">SUM(I148:I150)</f>
        <v>0</v>
      </c>
      <c r="J151" s="42">
        <f t="shared" si="58"/>
        <v>0</v>
      </c>
      <c r="K151" s="14">
        <f t="shared" si="58"/>
        <v>139955</v>
      </c>
      <c r="L151" s="99"/>
      <c r="M151" s="43"/>
      <c r="N151" s="7"/>
      <c r="O151" s="10"/>
      <c r="P151" s="103"/>
    </row>
    <row r="152" spans="1:16" ht="24" customHeight="1" x14ac:dyDescent="0.25">
      <c r="A152" s="218" t="s">
        <v>376</v>
      </c>
      <c r="B152" s="218"/>
      <c r="C152" s="218"/>
      <c r="D152" s="219"/>
      <c r="E152" s="219"/>
      <c r="F152" s="219"/>
      <c r="G152" s="219"/>
      <c r="H152" s="219"/>
      <c r="I152" s="220"/>
      <c r="J152" s="220"/>
      <c r="K152" s="221"/>
      <c r="L152" s="222"/>
      <c r="M152" s="219"/>
      <c r="N152" s="223"/>
      <c r="O152" s="224"/>
      <c r="P152" s="103"/>
    </row>
    <row r="153" spans="1:16" ht="60" x14ac:dyDescent="0.25">
      <c r="A153" s="104" t="s">
        <v>197</v>
      </c>
      <c r="B153" s="104" t="s">
        <v>405</v>
      </c>
      <c r="C153" s="104" t="s">
        <v>275</v>
      </c>
      <c r="D153" s="105" t="s">
        <v>117</v>
      </c>
      <c r="E153" s="105" t="s">
        <v>115</v>
      </c>
      <c r="F153" s="106">
        <v>40120</v>
      </c>
      <c r="G153" s="106">
        <v>37200</v>
      </c>
      <c r="H153" s="105" t="s">
        <v>118</v>
      </c>
      <c r="I153" s="106"/>
      <c r="J153" s="106"/>
      <c r="K153" s="138"/>
      <c r="L153" s="97" t="s">
        <v>408</v>
      </c>
      <c r="M153" s="105" t="s">
        <v>18</v>
      </c>
      <c r="N153" s="107">
        <v>2</v>
      </c>
      <c r="O153" s="108" t="s">
        <v>33</v>
      </c>
      <c r="P153" s="103"/>
    </row>
    <row r="154" spans="1:16" ht="31.5" customHeight="1" x14ac:dyDescent="0.25">
      <c r="A154" s="109"/>
      <c r="B154" s="109"/>
      <c r="C154" s="109"/>
      <c r="D154" s="110"/>
      <c r="E154" s="111"/>
      <c r="F154" s="112">
        <f t="shared" ref="F154:G154" si="59">F153</f>
        <v>40120</v>
      </c>
      <c r="G154" s="112">
        <f t="shared" si="59"/>
        <v>37200</v>
      </c>
      <c r="H154" s="111"/>
      <c r="I154" s="112">
        <f t="shared" ref="I154:K154" si="60">I153</f>
        <v>0</v>
      </c>
      <c r="J154" s="112">
        <f t="shared" si="60"/>
        <v>0</v>
      </c>
      <c r="K154" s="14">
        <f t="shared" si="60"/>
        <v>0</v>
      </c>
      <c r="L154" s="113"/>
      <c r="M154" s="111"/>
      <c r="N154" s="114"/>
      <c r="O154" s="114"/>
      <c r="P154" s="103"/>
    </row>
    <row r="155" spans="1:16" ht="24" customHeight="1" x14ac:dyDescent="0.25">
      <c r="A155" s="225" t="s">
        <v>377</v>
      </c>
      <c r="B155" s="225"/>
      <c r="C155" s="225"/>
      <c r="D155" s="226"/>
      <c r="E155" s="227"/>
      <c r="F155" s="227"/>
      <c r="G155" s="227"/>
      <c r="H155" s="227"/>
      <c r="I155" s="228"/>
      <c r="J155" s="228"/>
      <c r="K155" s="229"/>
      <c r="L155" s="230"/>
      <c r="M155" s="227"/>
      <c r="N155" s="230"/>
      <c r="O155" s="230"/>
      <c r="P155" s="103"/>
    </row>
    <row r="156" spans="1:16" ht="43.5" customHeight="1" x14ac:dyDescent="0.25">
      <c r="A156" s="115" t="s">
        <v>196</v>
      </c>
      <c r="B156" s="115" t="s">
        <v>404</v>
      </c>
      <c r="C156" s="115" t="s">
        <v>403</v>
      </c>
      <c r="D156" s="116" t="s">
        <v>119</v>
      </c>
      <c r="E156" s="116" t="s">
        <v>115</v>
      </c>
      <c r="F156" s="117">
        <v>74933</v>
      </c>
      <c r="G156" s="117">
        <v>70249.88</v>
      </c>
      <c r="H156" s="116" t="s">
        <v>120</v>
      </c>
      <c r="I156" s="117"/>
      <c r="J156" s="117"/>
      <c r="K156" s="117"/>
      <c r="L156" s="97">
        <v>44859</v>
      </c>
      <c r="M156" s="116" t="s">
        <v>18</v>
      </c>
      <c r="N156" s="60">
        <v>2</v>
      </c>
      <c r="O156" s="59" t="s">
        <v>33</v>
      </c>
      <c r="P156" s="103"/>
    </row>
    <row r="157" spans="1:16" ht="24" customHeight="1" x14ac:dyDescent="0.25">
      <c r="A157" s="118"/>
      <c r="B157" s="118"/>
      <c r="C157" s="118"/>
      <c r="D157" s="111"/>
      <c r="E157" s="111"/>
      <c r="F157" s="112">
        <f t="shared" ref="F157:G157" si="61">F156</f>
        <v>74933</v>
      </c>
      <c r="G157" s="112">
        <f t="shared" si="61"/>
        <v>70249.88</v>
      </c>
      <c r="H157" s="111"/>
      <c r="I157" s="112">
        <f t="shared" ref="I157:K157" si="62">I156</f>
        <v>0</v>
      </c>
      <c r="J157" s="112">
        <f t="shared" si="62"/>
        <v>0</v>
      </c>
      <c r="K157" s="14">
        <f t="shared" si="62"/>
        <v>0</v>
      </c>
      <c r="L157" s="113"/>
      <c r="M157" s="111"/>
      <c r="N157" s="81"/>
      <c r="O157" s="81"/>
      <c r="P157" s="103"/>
    </row>
    <row r="158" spans="1:16" ht="27" customHeight="1" x14ac:dyDescent="0.25">
      <c r="A158" s="170" t="s">
        <v>12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80"/>
      <c r="L158" s="170"/>
      <c r="M158" s="170"/>
      <c r="N158" s="170"/>
      <c r="O158" s="170"/>
      <c r="P158" s="103"/>
    </row>
    <row r="159" spans="1:16" ht="60" x14ac:dyDescent="0.25">
      <c r="A159" s="120" t="s">
        <v>199</v>
      </c>
      <c r="B159" s="120" t="s">
        <v>292</v>
      </c>
      <c r="C159" s="120" t="s">
        <v>247</v>
      </c>
      <c r="D159" s="120" t="s">
        <v>201</v>
      </c>
      <c r="E159" s="120" t="s">
        <v>200</v>
      </c>
      <c r="F159" s="121">
        <v>90952.44</v>
      </c>
      <c r="G159" s="121">
        <v>43949.66</v>
      </c>
      <c r="H159" s="120" t="s">
        <v>233</v>
      </c>
      <c r="I159" s="121"/>
      <c r="J159" s="121">
        <v>24252.23</v>
      </c>
      <c r="K159" s="121">
        <v>19450.32</v>
      </c>
      <c r="L159" s="123">
        <v>44451</v>
      </c>
      <c r="M159" s="120" t="s">
        <v>16</v>
      </c>
      <c r="N159" s="51">
        <v>7</v>
      </c>
      <c r="O159" s="51" t="s">
        <v>19</v>
      </c>
      <c r="P159" s="103"/>
    </row>
    <row r="160" spans="1:16" ht="39.75" customHeight="1" x14ac:dyDescent="0.25">
      <c r="A160" s="120" t="s">
        <v>202</v>
      </c>
      <c r="B160" s="120" t="s">
        <v>293</v>
      </c>
      <c r="C160" s="120" t="s">
        <v>251</v>
      </c>
      <c r="D160" s="120" t="s">
        <v>201</v>
      </c>
      <c r="E160" s="120" t="s">
        <v>200</v>
      </c>
      <c r="F160" s="121">
        <v>83798.259999999995</v>
      </c>
      <c r="G160" s="121">
        <v>41497.629999999997</v>
      </c>
      <c r="H160" s="120" t="s">
        <v>233</v>
      </c>
      <c r="I160" s="121"/>
      <c r="J160" s="121">
        <v>14113.45</v>
      </c>
      <c r="K160" s="121">
        <v>24729.37</v>
      </c>
      <c r="L160" s="123">
        <v>44451</v>
      </c>
      <c r="M160" s="122" t="s">
        <v>16</v>
      </c>
      <c r="N160" s="51">
        <v>7</v>
      </c>
      <c r="O160" s="51" t="s">
        <v>19</v>
      </c>
      <c r="P160" s="103"/>
    </row>
    <row r="161" spans="1:17" ht="47.25" customHeight="1" x14ac:dyDescent="0.25">
      <c r="A161" s="120" t="s">
        <v>203</v>
      </c>
      <c r="B161" s="120" t="s">
        <v>294</v>
      </c>
      <c r="C161" s="120" t="s">
        <v>239</v>
      </c>
      <c r="D161" s="120" t="s">
        <v>201</v>
      </c>
      <c r="E161" s="120" t="s">
        <v>200</v>
      </c>
      <c r="F161" s="121">
        <v>48733</v>
      </c>
      <c r="G161" s="121">
        <v>21929.85</v>
      </c>
      <c r="H161" s="120" t="s">
        <v>233</v>
      </c>
      <c r="I161" s="121"/>
      <c r="J161" s="121"/>
      <c r="K161" s="121">
        <v>18149.849999999999</v>
      </c>
      <c r="L161" s="123">
        <v>44451</v>
      </c>
      <c r="M161" s="120" t="s">
        <v>16</v>
      </c>
      <c r="N161" s="51">
        <v>7</v>
      </c>
      <c r="O161" s="51" t="s">
        <v>19</v>
      </c>
      <c r="P161" s="103"/>
    </row>
    <row r="162" spans="1:17" ht="57.75" customHeight="1" x14ac:dyDescent="0.25">
      <c r="A162" s="120" t="s">
        <v>204</v>
      </c>
      <c r="B162" s="120" t="s">
        <v>295</v>
      </c>
      <c r="C162" s="120" t="s">
        <v>247</v>
      </c>
      <c r="D162" s="120" t="s">
        <v>201</v>
      </c>
      <c r="E162" s="120" t="s">
        <v>200</v>
      </c>
      <c r="F162" s="121">
        <v>85408.27</v>
      </c>
      <c r="G162" s="121">
        <v>41609.14</v>
      </c>
      <c r="H162" s="120" t="s">
        <v>233</v>
      </c>
      <c r="I162" s="121"/>
      <c r="J162" s="121"/>
      <c r="K162" s="121">
        <v>37313.96</v>
      </c>
      <c r="L162" s="123">
        <v>44604</v>
      </c>
      <c r="M162" s="120" t="s">
        <v>16</v>
      </c>
      <c r="N162" s="51">
        <v>7</v>
      </c>
      <c r="O162" s="51" t="s">
        <v>19</v>
      </c>
      <c r="P162" s="103"/>
    </row>
    <row r="163" spans="1:17" ht="35.25" customHeight="1" x14ac:dyDescent="0.25">
      <c r="A163" s="120" t="s">
        <v>205</v>
      </c>
      <c r="B163" s="120" t="s">
        <v>296</v>
      </c>
      <c r="C163" s="120" t="s">
        <v>239</v>
      </c>
      <c r="D163" s="120" t="s">
        <v>201</v>
      </c>
      <c r="E163" s="120" t="s">
        <v>200</v>
      </c>
      <c r="F163" s="121">
        <v>100000</v>
      </c>
      <c r="G163" s="121">
        <v>47698.79</v>
      </c>
      <c r="H163" s="120" t="s">
        <v>233</v>
      </c>
      <c r="I163" s="121"/>
      <c r="J163" s="121"/>
      <c r="K163" s="121">
        <v>47698.79</v>
      </c>
      <c r="L163" s="123">
        <v>44451</v>
      </c>
      <c r="M163" s="120" t="s">
        <v>16</v>
      </c>
      <c r="N163" s="51">
        <v>7</v>
      </c>
      <c r="O163" s="51" t="s">
        <v>19</v>
      </c>
      <c r="P163" s="103"/>
    </row>
    <row r="164" spans="1:17" ht="54" customHeight="1" x14ac:dyDescent="0.25">
      <c r="A164" s="120" t="s">
        <v>206</v>
      </c>
      <c r="B164" s="120" t="s">
        <v>297</v>
      </c>
      <c r="C164" s="120" t="s">
        <v>271</v>
      </c>
      <c r="D164" s="120" t="s">
        <v>201</v>
      </c>
      <c r="E164" s="120" t="s">
        <v>200</v>
      </c>
      <c r="F164" s="121">
        <v>100000</v>
      </c>
      <c r="G164" s="121">
        <v>49170.34</v>
      </c>
      <c r="H164" s="120" t="s">
        <v>233</v>
      </c>
      <c r="I164" s="121"/>
      <c r="J164" s="121"/>
      <c r="K164" s="121">
        <v>49170.34</v>
      </c>
      <c r="L164" s="123">
        <v>44451</v>
      </c>
      <c r="M164" s="122" t="s">
        <v>16</v>
      </c>
      <c r="N164" s="51">
        <v>7</v>
      </c>
      <c r="O164" s="51" t="s">
        <v>19</v>
      </c>
      <c r="P164" s="103"/>
    </row>
    <row r="165" spans="1:17" ht="60" x14ac:dyDescent="0.25">
      <c r="A165" s="148" t="s">
        <v>207</v>
      </c>
      <c r="B165" s="148" t="s">
        <v>290</v>
      </c>
      <c r="C165" s="148" t="s">
        <v>244</v>
      </c>
      <c r="D165" s="148" t="s">
        <v>201</v>
      </c>
      <c r="E165" s="148" t="s">
        <v>200</v>
      </c>
      <c r="F165" s="149">
        <v>28285</v>
      </c>
      <c r="G165" s="149">
        <v>12728.25</v>
      </c>
      <c r="H165" s="148" t="s">
        <v>233</v>
      </c>
      <c r="I165" s="152"/>
      <c r="J165" s="152"/>
      <c r="K165" s="152"/>
      <c r="L165" s="150">
        <v>44451</v>
      </c>
      <c r="M165" s="148" t="s">
        <v>397</v>
      </c>
      <c r="N165" s="37">
        <v>2</v>
      </c>
      <c r="O165" s="37" t="s">
        <v>17</v>
      </c>
      <c r="P165" s="103"/>
    </row>
    <row r="166" spans="1:17" ht="41.25" customHeight="1" x14ac:dyDescent="0.25">
      <c r="A166" s="120" t="s">
        <v>208</v>
      </c>
      <c r="B166" s="120" t="s">
        <v>298</v>
      </c>
      <c r="C166" s="120" t="s">
        <v>247</v>
      </c>
      <c r="D166" s="120" t="s">
        <v>201</v>
      </c>
      <c r="E166" s="120" t="s">
        <v>200</v>
      </c>
      <c r="F166" s="121">
        <v>99999.9</v>
      </c>
      <c r="G166" s="121">
        <v>47667.95</v>
      </c>
      <c r="H166" s="120" t="s">
        <v>233</v>
      </c>
      <c r="I166" s="121">
        <v>23833.98</v>
      </c>
      <c r="J166" s="121">
        <v>14300.38</v>
      </c>
      <c r="K166" s="121">
        <v>9533.59</v>
      </c>
      <c r="L166" s="123">
        <v>44604</v>
      </c>
      <c r="M166" s="122" t="s">
        <v>16</v>
      </c>
      <c r="N166" s="51">
        <v>2</v>
      </c>
      <c r="O166" s="51" t="s">
        <v>17</v>
      </c>
      <c r="P166" s="103"/>
    </row>
    <row r="167" spans="1:17" ht="54.75" customHeight="1" x14ac:dyDescent="0.25">
      <c r="A167" s="120" t="s">
        <v>209</v>
      </c>
      <c r="B167" s="120" t="s">
        <v>299</v>
      </c>
      <c r="C167" s="120" t="s">
        <v>247</v>
      </c>
      <c r="D167" s="120" t="s">
        <v>201</v>
      </c>
      <c r="E167" s="120" t="s">
        <v>200</v>
      </c>
      <c r="F167" s="121">
        <v>100000</v>
      </c>
      <c r="G167" s="121">
        <v>48742.39</v>
      </c>
      <c r="H167" s="120" t="s">
        <v>233</v>
      </c>
      <c r="I167" s="121"/>
      <c r="J167" s="121">
        <v>37334.639999999999</v>
      </c>
      <c r="K167" s="121">
        <v>11407.75</v>
      </c>
      <c r="L167" s="123">
        <v>44451</v>
      </c>
      <c r="M167" s="122" t="s">
        <v>16</v>
      </c>
      <c r="N167" s="51">
        <v>7</v>
      </c>
      <c r="O167" s="51" t="s">
        <v>19</v>
      </c>
      <c r="P167" s="103"/>
    </row>
    <row r="168" spans="1:17" ht="69.75" customHeight="1" x14ac:dyDescent="0.25">
      <c r="A168" s="120" t="s">
        <v>210</v>
      </c>
      <c r="B168" s="120" t="s">
        <v>300</v>
      </c>
      <c r="C168" s="120" t="s">
        <v>239</v>
      </c>
      <c r="D168" s="120" t="s">
        <v>201</v>
      </c>
      <c r="E168" s="120" t="s">
        <v>200</v>
      </c>
      <c r="F168" s="121">
        <v>100000</v>
      </c>
      <c r="G168" s="121">
        <v>50000</v>
      </c>
      <c r="H168" s="120" t="s">
        <v>233</v>
      </c>
      <c r="I168" s="121"/>
      <c r="J168" s="121"/>
      <c r="K168" s="121">
        <v>50000</v>
      </c>
      <c r="L168" s="123">
        <v>44604</v>
      </c>
      <c r="M168" s="122" t="s">
        <v>16</v>
      </c>
      <c r="N168" s="51">
        <v>7</v>
      </c>
      <c r="O168" s="51" t="s">
        <v>19</v>
      </c>
      <c r="P168" s="103"/>
    </row>
    <row r="169" spans="1:17" ht="53.25" customHeight="1" x14ac:dyDescent="0.25">
      <c r="A169" s="120" t="s">
        <v>211</v>
      </c>
      <c r="B169" s="120" t="s">
        <v>301</v>
      </c>
      <c r="C169" s="120" t="s">
        <v>242</v>
      </c>
      <c r="D169" s="120" t="s">
        <v>201</v>
      </c>
      <c r="E169" s="120" t="s">
        <v>200</v>
      </c>
      <c r="F169" s="121" t="s">
        <v>230</v>
      </c>
      <c r="G169" s="121">
        <v>43265.62</v>
      </c>
      <c r="H169" s="120" t="s">
        <v>233</v>
      </c>
      <c r="I169" s="121"/>
      <c r="J169" s="121">
        <v>28457.97</v>
      </c>
      <c r="K169" s="121">
        <v>14638.099999999999</v>
      </c>
      <c r="L169" s="123">
        <v>44451</v>
      </c>
      <c r="M169" s="122" t="s">
        <v>16</v>
      </c>
      <c r="N169" s="51">
        <v>2</v>
      </c>
      <c r="O169" s="51" t="s">
        <v>23</v>
      </c>
      <c r="P169" s="103"/>
      <c r="Q169" s="103"/>
    </row>
    <row r="170" spans="1:17" ht="57.75" customHeight="1" x14ac:dyDescent="0.25">
      <c r="A170" s="120" t="s">
        <v>212</v>
      </c>
      <c r="B170" s="120" t="s">
        <v>302</v>
      </c>
      <c r="C170" s="120" t="s">
        <v>239</v>
      </c>
      <c r="D170" s="120" t="s">
        <v>201</v>
      </c>
      <c r="E170" s="120" t="s">
        <v>200</v>
      </c>
      <c r="F170" s="121">
        <v>19833</v>
      </c>
      <c r="G170" s="121">
        <v>8924.85</v>
      </c>
      <c r="H170" s="120" t="s">
        <v>233</v>
      </c>
      <c r="I170" s="121"/>
      <c r="J170" s="121"/>
      <c r="K170" s="121">
        <v>8924.85</v>
      </c>
      <c r="L170" s="123">
        <v>44451</v>
      </c>
      <c r="M170" s="120" t="s">
        <v>16</v>
      </c>
      <c r="N170" s="51">
        <v>2</v>
      </c>
      <c r="O170" s="51" t="s">
        <v>23</v>
      </c>
      <c r="P170" s="103"/>
      <c r="Q170" s="103"/>
    </row>
    <row r="171" spans="1:17" ht="52.5" customHeight="1" x14ac:dyDescent="0.25">
      <c r="A171" s="120" t="s">
        <v>213</v>
      </c>
      <c r="B171" s="120" t="s">
        <v>303</v>
      </c>
      <c r="C171" s="120" t="s">
        <v>239</v>
      </c>
      <c r="D171" s="120" t="s">
        <v>201</v>
      </c>
      <c r="E171" s="120" t="s">
        <v>200</v>
      </c>
      <c r="F171" s="121">
        <v>27866</v>
      </c>
      <c r="G171" s="121">
        <v>18688.5</v>
      </c>
      <c r="H171" s="120" t="s">
        <v>233</v>
      </c>
      <c r="I171" s="121"/>
      <c r="J171" s="121"/>
      <c r="K171" s="121">
        <v>11411.13</v>
      </c>
      <c r="L171" s="123">
        <v>44451</v>
      </c>
      <c r="M171" s="122" t="s">
        <v>16</v>
      </c>
      <c r="N171" s="51">
        <v>2</v>
      </c>
      <c r="O171" s="51" t="s">
        <v>23</v>
      </c>
      <c r="P171" s="103"/>
      <c r="Q171" s="103"/>
    </row>
    <row r="172" spans="1:17" ht="38.25" customHeight="1" x14ac:dyDescent="0.25">
      <c r="A172" s="120" t="s">
        <v>214</v>
      </c>
      <c r="B172" s="120" t="s">
        <v>304</v>
      </c>
      <c r="C172" s="120" t="s">
        <v>239</v>
      </c>
      <c r="D172" s="120" t="s">
        <v>201</v>
      </c>
      <c r="E172" s="120" t="s">
        <v>200</v>
      </c>
      <c r="F172" s="121">
        <v>100000</v>
      </c>
      <c r="G172" s="121">
        <v>47232.21</v>
      </c>
      <c r="H172" s="120" t="s">
        <v>233</v>
      </c>
      <c r="I172" s="121"/>
      <c r="J172" s="121">
        <v>20503.41</v>
      </c>
      <c r="K172" s="121">
        <v>25755.95</v>
      </c>
      <c r="L172" s="123">
        <v>44451</v>
      </c>
      <c r="M172" s="122" t="s">
        <v>16</v>
      </c>
      <c r="N172" s="51">
        <v>7</v>
      </c>
      <c r="O172" s="51" t="s">
        <v>19</v>
      </c>
      <c r="P172" s="103"/>
      <c r="Q172" s="103"/>
    </row>
    <row r="173" spans="1:17" ht="49.5" customHeight="1" x14ac:dyDescent="0.25">
      <c r="A173" s="120" t="s">
        <v>215</v>
      </c>
      <c r="B173" s="120" t="s">
        <v>305</v>
      </c>
      <c r="C173" s="120" t="s">
        <v>239</v>
      </c>
      <c r="D173" s="120" t="s">
        <v>201</v>
      </c>
      <c r="E173" s="120" t="s">
        <v>200</v>
      </c>
      <c r="F173" s="121">
        <v>100000</v>
      </c>
      <c r="G173" s="121">
        <v>45000</v>
      </c>
      <c r="H173" s="120" t="s">
        <v>233</v>
      </c>
      <c r="I173" s="121"/>
      <c r="J173" s="121"/>
      <c r="K173" s="121">
        <v>44550</v>
      </c>
      <c r="L173" s="123">
        <v>44451</v>
      </c>
      <c r="M173" s="120" t="s">
        <v>16</v>
      </c>
      <c r="N173" s="51">
        <v>2</v>
      </c>
      <c r="O173" s="51" t="s">
        <v>17</v>
      </c>
      <c r="P173" s="103"/>
      <c r="Q173" s="103"/>
    </row>
    <row r="174" spans="1:17" ht="30" x14ac:dyDescent="0.25">
      <c r="A174" s="151" t="s">
        <v>216</v>
      </c>
      <c r="B174" s="151" t="s">
        <v>306</v>
      </c>
      <c r="C174" s="151" t="s">
        <v>247</v>
      </c>
      <c r="D174" s="151" t="s">
        <v>201</v>
      </c>
      <c r="E174" s="151" t="s">
        <v>200</v>
      </c>
      <c r="F174" s="152">
        <v>31581</v>
      </c>
      <c r="G174" s="152">
        <v>14211.45</v>
      </c>
      <c r="H174" s="151" t="s">
        <v>233</v>
      </c>
      <c r="I174" s="152"/>
      <c r="J174" s="152"/>
      <c r="K174" s="152"/>
      <c r="L174" s="153">
        <v>44451</v>
      </c>
      <c r="M174" s="151" t="s">
        <v>397</v>
      </c>
      <c r="N174" s="35">
        <v>2</v>
      </c>
      <c r="O174" s="35" t="s">
        <v>17</v>
      </c>
      <c r="P174" s="103"/>
      <c r="Q174" s="103"/>
    </row>
    <row r="175" spans="1:17" ht="51.75" customHeight="1" x14ac:dyDescent="0.25">
      <c r="A175" s="120" t="s">
        <v>217</v>
      </c>
      <c r="B175" s="120" t="s">
        <v>307</v>
      </c>
      <c r="C175" s="120" t="s">
        <v>239</v>
      </c>
      <c r="D175" s="120" t="s">
        <v>201</v>
      </c>
      <c r="E175" s="120" t="s">
        <v>200</v>
      </c>
      <c r="F175" s="121">
        <v>21551.5</v>
      </c>
      <c r="G175" s="121">
        <v>9799.18</v>
      </c>
      <c r="H175" s="120" t="s">
        <v>233</v>
      </c>
      <c r="I175" s="121"/>
      <c r="J175" s="121"/>
      <c r="K175" s="121">
        <v>9475.56</v>
      </c>
      <c r="L175" s="123">
        <v>44451</v>
      </c>
      <c r="M175" s="122" t="s">
        <v>16</v>
      </c>
      <c r="N175" s="51">
        <v>7</v>
      </c>
      <c r="O175" s="51" t="s">
        <v>19</v>
      </c>
      <c r="P175" s="103"/>
      <c r="Q175" s="103"/>
    </row>
    <row r="176" spans="1:17" ht="30" x14ac:dyDescent="0.25">
      <c r="A176" s="82" t="s">
        <v>218</v>
      </c>
      <c r="B176" s="82" t="s">
        <v>309</v>
      </c>
      <c r="C176" s="82" t="s">
        <v>308</v>
      </c>
      <c r="D176" s="82" t="s">
        <v>201</v>
      </c>
      <c r="E176" s="82" t="s">
        <v>200</v>
      </c>
      <c r="F176" s="63">
        <v>46368.82</v>
      </c>
      <c r="G176" s="63">
        <v>23184.41</v>
      </c>
      <c r="H176" s="82" t="s">
        <v>233</v>
      </c>
      <c r="I176" s="63"/>
      <c r="J176" s="63"/>
      <c r="K176" s="63"/>
      <c r="L176" s="101">
        <v>44879</v>
      </c>
      <c r="M176" s="62" t="s">
        <v>18</v>
      </c>
      <c r="N176" s="60">
        <v>2</v>
      </c>
      <c r="O176" s="60" t="s">
        <v>17</v>
      </c>
      <c r="P176" s="103"/>
    </row>
    <row r="177" spans="1:19" ht="42" customHeight="1" x14ac:dyDescent="0.25">
      <c r="A177" s="120" t="s">
        <v>219</v>
      </c>
      <c r="B177" s="120" t="s">
        <v>310</v>
      </c>
      <c r="C177" s="120" t="s">
        <v>247</v>
      </c>
      <c r="D177" s="120" t="s">
        <v>201</v>
      </c>
      <c r="E177" s="120" t="s">
        <v>200</v>
      </c>
      <c r="F177" s="121">
        <v>33406.57</v>
      </c>
      <c r="G177" s="121">
        <v>15591.87</v>
      </c>
      <c r="H177" s="120" t="s">
        <v>233</v>
      </c>
      <c r="I177" s="121">
        <v>7795.94</v>
      </c>
      <c r="J177" s="121"/>
      <c r="K177" s="121">
        <v>2660.44</v>
      </c>
      <c r="L177" s="123">
        <v>44604</v>
      </c>
      <c r="M177" s="122" t="s">
        <v>16</v>
      </c>
      <c r="N177" s="51">
        <v>2</v>
      </c>
      <c r="O177" s="51" t="s">
        <v>17</v>
      </c>
      <c r="P177" s="103"/>
      <c r="S177" t="s">
        <v>232</v>
      </c>
    </row>
    <row r="178" spans="1:19" ht="53.25" customHeight="1" x14ac:dyDescent="0.25">
      <c r="A178" s="120" t="s">
        <v>220</v>
      </c>
      <c r="B178" s="120" t="s">
        <v>311</v>
      </c>
      <c r="C178" s="120" t="s">
        <v>247</v>
      </c>
      <c r="D178" s="120" t="s">
        <v>201</v>
      </c>
      <c r="E178" s="120" t="s">
        <v>200</v>
      </c>
      <c r="F178" s="121">
        <v>15782</v>
      </c>
      <c r="G178" s="121">
        <v>7101.9</v>
      </c>
      <c r="H178" s="120" t="s">
        <v>233</v>
      </c>
      <c r="I178" s="121"/>
      <c r="J178" s="121"/>
      <c r="K178" s="121">
        <v>6719.03</v>
      </c>
      <c r="L178" s="123">
        <v>44451</v>
      </c>
      <c r="M178" s="122" t="s">
        <v>16</v>
      </c>
      <c r="N178" s="51">
        <v>7</v>
      </c>
      <c r="O178" s="51" t="s">
        <v>19</v>
      </c>
      <c r="P178" s="103"/>
    </row>
    <row r="179" spans="1:19" ht="64.5" customHeight="1" x14ac:dyDescent="0.25">
      <c r="A179" s="120" t="s">
        <v>221</v>
      </c>
      <c r="B179" s="120" t="s">
        <v>312</v>
      </c>
      <c r="C179" s="120" t="s">
        <v>239</v>
      </c>
      <c r="D179" s="120" t="s">
        <v>201</v>
      </c>
      <c r="E179" s="120" t="s">
        <v>200</v>
      </c>
      <c r="F179" s="121">
        <v>54625</v>
      </c>
      <c r="G179" s="121">
        <f>1377+24221.75</f>
        <v>25598.75</v>
      </c>
      <c r="H179" s="120" t="s">
        <v>233</v>
      </c>
      <c r="I179" s="121"/>
      <c r="J179" s="121"/>
      <c r="K179" s="121">
        <v>13384.35</v>
      </c>
      <c r="L179" s="123">
        <v>44604</v>
      </c>
      <c r="M179" s="122" t="s">
        <v>16</v>
      </c>
      <c r="N179" s="51">
        <v>7</v>
      </c>
      <c r="O179" s="51" t="s">
        <v>19</v>
      </c>
      <c r="P179" s="103"/>
    </row>
    <row r="180" spans="1:19" ht="52.5" customHeight="1" x14ac:dyDescent="0.25">
      <c r="A180" s="120" t="s">
        <v>222</v>
      </c>
      <c r="B180" s="120" t="s">
        <v>313</v>
      </c>
      <c r="C180" s="120" t="s">
        <v>239</v>
      </c>
      <c r="D180" s="120" t="s">
        <v>201</v>
      </c>
      <c r="E180" s="120" t="s">
        <v>200</v>
      </c>
      <c r="F180" s="121">
        <v>24232</v>
      </c>
      <c r="G180" s="121">
        <v>10904.4</v>
      </c>
      <c r="H180" s="120" t="s">
        <v>233</v>
      </c>
      <c r="I180" s="121"/>
      <c r="J180" s="121"/>
      <c r="K180" s="121">
        <v>10904.4</v>
      </c>
      <c r="L180" s="123">
        <v>44451</v>
      </c>
      <c r="M180" s="120" t="s">
        <v>16</v>
      </c>
      <c r="N180" s="51">
        <v>2</v>
      </c>
      <c r="O180" s="51" t="s">
        <v>23</v>
      </c>
      <c r="P180" s="103"/>
    </row>
    <row r="181" spans="1:19" ht="78" customHeight="1" x14ac:dyDescent="0.25">
      <c r="A181" s="120" t="s">
        <v>223</v>
      </c>
      <c r="B181" s="120" t="s">
        <v>314</v>
      </c>
      <c r="C181" s="120" t="s">
        <v>247</v>
      </c>
      <c r="D181" s="120" t="s">
        <v>201</v>
      </c>
      <c r="E181" s="120" t="s">
        <v>200</v>
      </c>
      <c r="F181" s="121">
        <v>9091.9500000000007</v>
      </c>
      <c r="G181" s="121">
        <v>4091.38</v>
      </c>
      <c r="H181" s="120" t="s">
        <v>233</v>
      </c>
      <c r="I181" s="121"/>
      <c r="J181" s="121"/>
      <c r="K181" s="121">
        <v>3627.76</v>
      </c>
      <c r="L181" s="123">
        <v>44451</v>
      </c>
      <c r="M181" s="122" t="s">
        <v>16</v>
      </c>
      <c r="N181" s="51">
        <v>2</v>
      </c>
      <c r="O181" s="51" t="s">
        <v>17</v>
      </c>
      <c r="P181" s="103"/>
    </row>
    <row r="182" spans="1:19" ht="45" customHeight="1" x14ac:dyDescent="0.25">
      <c r="A182" s="120" t="s">
        <v>224</v>
      </c>
      <c r="B182" s="120" t="s">
        <v>315</v>
      </c>
      <c r="C182" s="120" t="s">
        <v>239</v>
      </c>
      <c r="D182" s="120" t="s">
        <v>201</v>
      </c>
      <c r="E182" s="120" t="s">
        <v>200</v>
      </c>
      <c r="F182" s="121">
        <v>86965</v>
      </c>
      <c r="G182" s="121">
        <v>39134.25</v>
      </c>
      <c r="H182" s="120" t="s">
        <v>233</v>
      </c>
      <c r="I182" s="121"/>
      <c r="J182" s="121"/>
      <c r="K182" s="121">
        <v>30489.75</v>
      </c>
      <c r="L182" s="120">
        <v>44632</v>
      </c>
      <c r="M182" s="120" t="s">
        <v>16</v>
      </c>
      <c r="N182" s="120">
        <v>2</v>
      </c>
      <c r="O182" s="121" t="s">
        <v>23</v>
      </c>
      <c r="P182" s="103"/>
    </row>
    <row r="183" spans="1:19" ht="64.5" customHeight="1" x14ac:dyDescent="0.25">
      <c r="A183" s="151" t="s">
        <v>225</v>
      </c>
      <c r="B183" s="151" t="s">
        <v>316</v>
      </c>
      <c r="C183" s="151" t="s">
        <v>239</v>
      </c>
      <c r="D183" s="151" t="s">
        <v>201</v>
      </c>
      <c r="E183" s="151" t="s">
        <v>200</v>
      </c>
      <c r="F183" s="152">
        <v>12209.2</v>
      </c>
      <c r="G183" s="152">
        <v>5610.6</v>
      </c>
      <c r="H183" s="151" t="s">
        <v>233</v>
      </c>
      <c r="I183" s="152"/>
      <c r="J183" s="152"/>
      <c r="K183" s="152"/>
      <c r="L183" s="153">
        <v>44451</v>
      </c>
      <c r="M183" s="151" t="s">
        <v>236</v>
      </c>
      <c r="N183" s="35">
        <v>7</v>
      </c>
      <c r="O183" s="35" t="s">
        <v>19</v>
      </c>
      <c r="P183" s="103"/>
    </row>
    <row r="184" spans="1:19" ht="34.5" customHeight="1" x14ac:dyDescent="0.25">
      <c r="A184" s="120" t="s">
        <v>226</v>
      </c>
      <c r="B184" s="120" t="s">
        <v>317</v>
      </c>
      <c r="C184" s="120" t="s">
        <v>239</v>
      </c>
      <c r="D184" s="120" t="s">
        <v>201</v>
      </c>
      <c r="E184" s="120" t="s">
        <v>200</v>
      </c>
      <c r="F184" s="121">
        <v>16503</v>
      </c>
      <c r="G184" s="121">
        <v>7426.35</v>
      </c>
      <c r="H184" s="120" t="s">
        <v>233</v>
      </c>
      <c r="I184" s="121"/>
      <c r="J184" s="121"/>
      <c r="K184" s="121">
        <v>6670.47</v>
      </c>
      <c r="L184" s="123">
        <v>44451</v>
      </c>
      <c r="M184" s="120" t="s">
        <v>16</v>
      </c>
      <c r="N184" s="51">
        <v>7</v>
      </c>
      <c r="O184" s="51" t="s">
        <v>19</v>
      </c>
      <c r="P184" s="103"/>
    </row>
    <row r="185" spans="1:19" ht="35.25" customHeight="1" x14ac:dyDescent="0.25">
      <c r="A185" s="151" t="s">
        <v>227</v>
      </c>
      <c r="B185" s="151" t="s">
        <v>318</v>
      </c>
      <c r="C185" s="151" t="s">
        <v>280</v>
      </c>
      <c r="D185" s="151" t="s">
        <v>201</v>
      </c>
      <c r="E185" s="151" t="s">
        <v>200</v>
      </c>
      <c r="F185" s="152">
        <v>48300</v>
      </c>
      <c r="G185" s="152">
        <v>21735</v>
      </c>
      <c r="H185" s="151" t="s">
        <v>233</v>
      </c>
      <c r="I185" s="152"/>
      <c r="J185" s="152"/>
      <c r="K185" s="152"/>
      <c r="L185" s="153">
        <v>44451</v>
      </c>
      <c r="M185" s="154" t="s">
        <v>397</v>
      </c>
      <c r="N185" s="35">
        <v>7</v>
      </c>
      <c r="O185" s="35" t="s">
        <v>19</v>
      </c>
      <c r="P185" s="103"/>
    </row>
    <row r="186" spans="1:19" ht="60" customHeight="1" x14ac:dyDescent="0.25">
      <c r="A186" s="140" t="s">
        <v>229</v>
      </c>
      <c r="B186" s="140" t="s">
        <v>319</v>
      </c>
      <c r="C186" s="140" t="s">
        <v>239</v>
      </c>
      <c r="D186" s="140" t="s">
        <v>201</v>
      </c>
      <c r="E186" s="140" t="s">
        <v>200</v>
      </c>
      <c r="F186" s="121">
        <v>34457.660000000003</v>
      </c>
      <c r="G186" s="121">
        <v>16213.3</v>
      </c>
      <c r="H186" s="140" t="s">
        <v>228</v>
      </c>
      <c r="I186" s="121"/>
      <c r="J186" s="121">
        <v>6656.58</v>
      </c>
      <c r="K186" s="121">
        <v>1712.94</v>
      </c>
      <c r="L186" s="141">
        <v>44632</v>
      </c>
      <c r="M186" s="122" t="s">
        <v>16</v>
      </c>
      <c r="N186" s="51">
        <v>7</v>
      </c>
      <c r="O186" s="51" t="s">
        <v>19</v>
      </c>
      <c r="P186" s="103"/>
    </row>
    <row r="187" spans="1:19" ht="38.25" customHeight="1" x14ac:dyDescent="0.25">
      <c r="A187" s="100"/>
      <c r="B187" s="100"/>
      <c r="C187" s="100"/>
      <c r="D187" s="100"/>
      <c r="E187" s="5" t="s">
        <v>20</v>
      </c>
      <c r="F187" s="6">
        <f>SUM(F159:F186)</f>
        <v>1519949.57</v>
      </c>
      <c r="G187" s="6">
        <f>SUM(G159:G186)</f>
        <v>768708.02000000014</v>
      </c>
      <c r="H187" s="6"/>
      <c r="I187" s="6">
        <f>SUM(I153:I180)</f>
        <v>31629.919999999998</v>
      </c>
      <c r="J187" s="6">
        <f>SUM(J159:J186)</f>
        <v>145618.65999999997</v>
      </c>
      <c r="K187" s="6">
        <f>SUM(K153:K186)</f>
        <v>458378.69999999995</v>
      </c>
      <c r="L187"/>
      <c r="P187" s="103"/>
    </row>
    <row r="188" spans="1:19" ht="63" customHeight="1" x14ac:dyDescent="0.25">
      <c r="A188" s="80" t="s">
        <v>0</v>
      </c>
      <c r="B188" s="80" t="s">
        <v>237</v>
      </c>
      <c r="C188" s="80" t="s">
        <v>238</v>
      </c>
      <c r="D188" s="1" t="s">
        <v>1</v>
      </c>
      <c r="E188" s="1" t="s">
        <v>2</v>
      </c>
      <c r="F188" s="1" t="s">
        <v>3</v>
      </c>
      <c r="G188" s="1" t="s">
        <v>410</v>
      </c>
      <c r="H188" s="1" t="s">
        <v>4</v>
      </c>
      <c r="I188" s="1" t="s">
        <v>5</v>
      </c>
      <c r="J188" s="1" t="s">
        <v>6</v>
      </c>
      <c r="K188" s="1" t="s">
        <v>7</v>
      </c>
      <c r="L188" s="84" t="s">
        <v>8</v>
      </c>
      <c r="M188" s="1" t="s">
        <v>9</v>
      </c>
      <c r="N188" s="1" t="s">
        <v>10</v>
      </c>
      <c r="O188" s="1" t="s">
        <v>11</v>
      </c>
      <c r="P188" s="103"/>
    </row>
    <row r="189" spans="1:19" ht="27" customHeight="1" x14ac:dyDescent="0.25">
      <c r="A189" s="170" t="s">
        <v>12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80"/>
      <c r="L189" s="170"/>
      <c r="M189" s="170"/>
      <c r="N189" s="170"/>
      <c r="O189" s="170"/>
      <c r="P189" s="103"/>
    </row>
    <row r="190" spans="1:19" ht="35.25" customHeight="1" x14ac:dyDescent="0.25">
      <c r="A190" s="82" t="s">
        <v>418</v>
      </c>
      <c r="B190" s="82" t="s">
        <v>430</v>
      </c>
      <c r="C190" s="82" t="s">
        <v>251</v>
      </c>
      <c r="D190" s="82" t="s">
        <v>416</v>
      </c>
      <c r="E190" s="82" t="s">
        <v>417</v>
      </c>
      <c r="F190" s="63">
        <v>16275</v>
      </c>
      <c r="G190" s="63">
        <v>7323.75</v>
      </c>
      <c r="H190" s="82"/>
      <c r="I190" s="63"/>
      <c r="J190" s="63"/>
      <c r="K190" s="63"/>
      <c r="L190" s="101"/>
      <c r="M190" s="82" t="s">
        <v>18</v>
      </c>
      <c r="N190" s="60" t="s">
        <v>522</v>
      </c>
      <c r="O190" s="60" t="s">
        <v>17</v>
      </c>
      <c r="P190" s="156"/>
    </row>
    <row r="191" spans="1:19" ht="39" customHeight="1" x14ac:dyDescent="0.25">
      <c r="A191" s="82" t="s">
        <v>419</v>
      </c>
      <c r="B191" s="82" t="s">
        <v>506</v>
      </c>
      <c r="C191" s="82" t="s">
        <v>239</v>
      </c>
      <c r="D191" s="82" t="s">
        <v>416</v>
      </c>
      <c r="E191" s="82" t="s">
        <v>417</v>
      </c>
      <c r="F191" s="63">
        <v>79943.16</v>
      </c>
      <c r="G191" s="63">
        <v>17915</v>
      </c>
      <c r="H191" s="82"/>
      <c r="I191" s="63"/>
      <c r="J191" s="63"/>
      <c r="K191" s="63"/>
      <c r="L191" s="101"/>
      <c r="M191" s="82" t="s">
        <v>18</v>
      </c>
      <c r="N191" s="60" t="s">
        <v>522</v>
      </c>
      <c r="O191" s="60" t="s">
        <v>19</v>
      </c>
      <c r="P191" s="103"/>
    </row>
    <row r="192" spans="1:19" ht="66" customHeight="1" x14ac:dyDescent="0.25">
      <c r="A192" s="82" t="s">
        <v>420</v>
      </c>
      <c r="B192" s="82" t="s">
        <v>430</v>
      </c>
      <c r="C192" s="82" t="s">
        <v>239</v>
      </c>
      <c r="D192" s="82" t="s">
        <v>416</v>
      </c>
      <c r="E192" s="82" t="s">
        <v>417</v>
      </c>
      <c r="F192" s="63">
        <v>19985.400000000001</v>
      </c>
      <c r="G192" s="63">
        <v>9068.3799999999992</v>
      </c>
      <c r="H192" s="82"/>
      <c r="I192" s="63"/>
      <c r="J192" s="63"/>
      <c r="K192" s="63"/>
      <c r="L192" s="101"/>
      <c r="M192" s="82" t="s">
        <v>18</v>
      </c>
      <c r="N192" s="60" t="s">
        <v>522</v>
      </c>
      <c r="O192" s="60" t="s">
        <v>17</v>
      </c>
      <c r="P192" s="103"/>
    </row>
    <row r="193" spans="1:16" ht="52.5" customHeight="1" x14ac:dyDescent="0.25">
      <c r="A193" s="82" t="s">
        <v>421</v>
      </c>
      <c r="B193" s="82" t="s">
        <v>507</v>
      </c>
      <c r="C193" s="82" t="s">
        <v>239</v>
      </c>
      <c r="D193" s="82" t="s">
        <v>416</v>
      </c>
      <c r="E193" s="82" t="s">
        <v>417</v>
      </c>
      <c r="F193" s="63">
        <v>82817.87</v>
      </c>
      <c r="G193" s="63">
        <v>40000</v>
      </c>
      <c r="H193" s="82"/>
      <c r="I193" s="63"/>
      <c r="J193" s="63"/>
      <c r="K193" s="63"/>
      <c r="L193" s="101"/>
      <c r="M193" s="82" t="s">
        <v>18</v>
      </c>
      <c r="N193" s="60" t="s">
        <v>522</v>
      </c>
      <c r="O193" s="60" t="s">
        <v>17</v>
      </c>
      <c r="P193" s="103"/>
    </row>
    <row r="194" spans="1:16" ht="81" customHeight="1" x14ac:dyDescent="0.25">
      <c r="A194" s="82" t="s">
        <v>422</v>
      </c>
      <c r="B194" s="82" t="s">
        <v>508</v>
      </c>
      <c r="C194" s="82" t="s">
        <v>247</v>
      </c>
      <c r="D194" s="82" t="s">
        <v>416</v>
      </c>
      <c r="E194" s="82" t="s">
        <v>417</v>
      </c>
      <c r="F194" s="63">
        <v>22413.4</v>
      </c>
      <c r="G194" s="63">
        <v>8651.64</v>
      </c>
      <c r="H194" s="82"/>
      <c r="I194" s="63"/>
      <c r="J194" s="63"/>
      <c r="K194" s="63"/>
      <c r="L194" s="101"/>
      <c r="M194" s="82" t="s">
        <v>18</v>
      </c>
      <c r="N194" s="60" t="s">
        <v>522</v>
      </c>
      <c r="O194" s="60" t="s">
        <v>17</v>
      </c>
      <c r="P194" s="103"/>
    </row>
    <row r="195" spans="1:16" ht="52.5" customHeight="1" x14ac:dyDescent="0.25">
      <c r="A195" s="82" t="s">
        <v>423</v>
      </c>
      <c r="B195" s="82" t="s">
        <v>424</v>
      </c>
      <c r="C195" s="82" t="s">
        <v>247</v>
      </c>
      <c r="D195" s="82" t="s">
        <v>416</v>
      </c>
      <c r="E195" s="82" t="s">
        <v>417</v>
      </c>
      <c r="F195" s="63">
        <v>39927.120000000003</v>
      </c>
      <c r="G195" s="63">
        <v>19336.22</v>
      </c>
      <c r="H195" s="82"/>
      <c r="I195" s="63"/>
      <c r="J195" s="63"/>
      <c r="K195" s="63"/>
      <c r="L195" s="101"/>
      <c r="M195" s="82" t="s">
        <v>18</v>
      </c>
      <c r="N195" s="60" t="s">
        <v>522</v>
      </c>
      <c r="O195" s="60" t="s">
        <v>19</v>
      </c>
      <c r="P195" s="103"/>
    </row>
    <row r="196" spans="1:16" ht="57.75" customHeight="1" x14ac:dyDescent="0.25">
      <c r="A196" s="82" t="s">
        <v>425</v>
      </c>
      <c r="B196" s="82" t="s">
        <v>426</v>
      </c>
      <c r="C196" s="82" t="s">
        <v>275</v>
      </c>
      <c r="D196" s="82" t="s">
        <v>416</v>
      </c>
      <c r="E196" s="82" t="s">
        <v>417</v>
      </c>
      <c r="F196" s="63">
        <v>45326.6</v>
      </c>
      <c r="G196" s="63">
        <v>9820.16</v>
      </c>
      <c r="H196" s="82"/>
      <c r="I196" s="63"/>
      <c r="J196" s="63"/>
      <c r="K196" s="63"/>
      <c r="L196" s="101"/>
      <c r="M196" s="82" t="s">
        <v>18</v>
      </c>
      <c r="N196" s="60" t="s">
        <v>522</v>
      </c>
      <c r="O196" s="60" t="s">
        <v>19</v>
      </c>
      <c r="P196" s="103"/>
    </row>
    <row r="197" spans="1:16" ht="55.5" customHeight="1" x14ac:dyDescent="0.25">
      <c r="A197" s="82" t="s">
        <v>427</v>
      </c>
      <c r="B197" s="82" t="s">
        <v>509</v>
      </c>
      <c r="C197" s="82" t="s">
        <v>239</v>
      </c>
      <c r="D197" s="82" t="s">
        <v>416</v>
      </c>
      <c r="E197" s="82" t="s">
        <v>417</v>
      </c>
      <c r="F197" s="63">
        <v>18610.45</v>
      </c>
      <c r="G197" s="63">
        <v>7619.18</v>
      </c>
      <c r="H197" s="82"/>
      <c r="I197" s="63"/>
      <c r="J197" s="63"/>
      <c r="K197" s="63"/>
      <c r="L197" s="101"/>
      <c r="M197" s="82" t="s">
        <v>18</v>
      </c>
      <c r="N197" s="60" t="s">
        <v>522</v>
      </c>
      <c r="O197" s="60" t="s">
        <v>19</v>
      </c>
      <c r="P197" s="103"/>
    </row>
    <row r="198" spans="1:16" ht="57.75" customHeight="1" x14ac:dyDescent="0.25">
      <c r="A198" s="82" t="s">
        <v>428</v>
      </c>
      <c r="B198" s="82" t="s">
        <v>430</v>
      </c>
      <c r="C198" s="82" t="s">
        <v>239</v>
      </c>
      <c r="D198" s="82" t="s">
        <v>416</v>
      </c>
      <c r="E198" s="82" t="s">
        <v>417</v>
      </c>
      <c r="F198" s="63">
        <v>66743</v>
      </c>
      <c r="G198" s="63">
        <v>30034.35</v>
      </c>
      <c r="H198" s="82"/>
      <c r="I198" s="63"/>
      <c r="J198" s="63"/>
      <c r="K198" s="63"/>
      <c r="L198" s="101"/>
      <c r="M198" s="82" t="s">
        <v>18</v>
      </c>
      <c r="N198" s="60" t="s">
        <v>523</v>
      </c>
      <c r="O198" s="60" t="s">
        <v>19</v>
      </c>
      <c r="P198" s="103"/>
    </row>
    <row r="199" spans="1:16" ht="49.5" customHeight="1" x14ac:dyDescent="0.25">
      <c r="A199" s="82" t="s">
        <v>429</v>
      </c>
      <c r="B199" s="82" t="s">
        <v>430</v>
      </c>
      <c r="C199" s="82" t="s">
        <v>239</v>
      </c>
      <c r="D199" s="82" t="s">
        <v>416</v>
      </c>
      <c r="E199" s="82" t="s">
        <v>417</v>
      </c>
      <c r="F199" s="63">
        <v>52222.5</v>
      </c>
      <c r="G199" s="63">
        <v>23500.12</v>
      </c>
      <c r="H199" s="82"/>
      <c r="I199" s="63"/>
      <c r="J199" s="63"/>
      <c r="K199" s="63"/>
      <c r="L199" s="101"/>
      <c r="M199" s="82" t="s">
        <v>18</v>
      </c>
      <c r="N199" s="60" t="s">
        <v>523</v>
      </c>
      <c r="O199" s="60" t="s">
        <v>19</v>
      </c>
      <c r="P199" s="103"/>
    </row>
    <row r="200" spans="1:16" ht="55.5" customHeight="1" x14ac:dyDescent="0.25">
      <c r="A200" s="82" t="s">
        <v>431</v>
      </c>
      <c r="B200" s="82" t="s">
        <v>509</v>
      </c>
      <c r="C200" s="82" t="s">
        <v>239</v>
      </c>
      <c r="D200" s="82" t="s">
        <v>416</v>
      </c>
      <c r="E200" s="82" t="s">
        <v>417</v>
      </c>
      <c r="F200" s="63">
        <v>60688.49</v>
      </c>
      <c r="G200" s="63">
        <v>28222.07</v>
      </c>
      <c r="H200" s="82"/>
      <c r="I200" s="63"/>
      <c r="J200" s="63"/>
      <c r="K200" s="63"/>
      <c r="L200" s="101"/>
      <c r="M200" s="82" t="s">
        <v>18</v>
      </c>
      <c r="N200" s="60" t="s">
        <v>523</v>
      </c>
      <c r="O200" s="60" t="s">
        <v>19</v>
      </c>
      <c r="P200" s="103"/>
    </row>
    <row r="201" spans="1:16" ht="38.25" customHeight="1" x14ac:dyDescent="0.25">
      <c r="A201" s="82" t="s">
        <v>432</v>
      </c>
      <c r="B201" s="82" t="s">
        <v>430</v>
      </c>
      <c r="C201" s="82" t="s">
        <v>251</v>
      </c>
      <c r="D201" s="82" t="s">
        <v>416</v>
      </c>
      <c r="E201" s="82" t="s">
        <v>417</v>
      </c>
      <c r="F201" s="63">
        <v>42525</v>
      </c>
      <c r="G201" s="63">
        <v>19136.25</v>
      </c>
      <c r="H201" s="82"/>
      <c r="I201" s="63"/>
      <c r="J201" s="63"/>
      <c r="K201" s="63"/>
      <c r="L201" s="101"/>
      <c r="M201" s="82" t="s">
        <v>18</v>
      </c>
      <c r="N201" s="60" t="s">
        <v>523</v>
      </c>
      <c r="O201" s="60" t="s">
        <v>19</v>
      </c>
      <c r="P201" s="103"/>
    </row>
    <row r="202" spans="1:16" ht="47.25" customHeight="1" x14ac:dyDescent="0.25">
      <c r="A202" s="82" t="s">
        <v>433</v>
      </c>
      <c r="B202" s="82" t="s">
        <v>509</v>
      </c>
      <c r="C202" s="82" t="s">
        <v>239</v>
      </c>
      <c r="D202" s="82" t="s">
        <v>416</v>
      </c>
      <c r="E202" s="82" t="s">
        <v>417</v>
      </c>
      <c r="F202" s="63">
        <v>87116.79</v>
      </c>
      <c r="G202" s="63">
        <v>33715.89</v>
      </c>
      <c r="H202" s="82"/>
      <c r="I202" s="63"/>
      <c r="J202" s="63"/>
      <c r="K202" s="63"/>
      <c r="L202" s="101"/>
      <c r="M202" s="82" t="s">
        <v>18</v>
      </c>
      <c r="N202" s="60" t="s">
        <v>523</v>
      </c>
      <c r="O202" s="60" t="s">
        <v>19</v>
      </c>
      <c r="P202" s="103"/>
    </row>
    <row r="203" spans="1:16" ht="55.5" customHeight="1" x14ac:dyDescent="0.25">
      <c r="A203" s="82" t="s">
        <v>434</v>
      </c>
      <c r="B203" s="82" t="s">
        <v>430</v>
      </c>
      <c r="C203" s="82" t="s">
        <v>239</v>
      </c>
      <c r="D203" s="82" t="s">
        <v>416</v>
      </c>
      <c r="E203" s="82" t="s">
        <v>417</v>
      </c>
      <c r="F203" s="63">
        <v>23635.5</v>
      </c>
      <c r="G203" s="63">
        <v>10635.98</v>
      </c>
      <c r="H203" s="82"/>
      <c r="I203" s="63"/>
      <c r="J203" s="63"/>
      <c r="K203" s="63"/>
      <c r="L203" s="101"/>
      <c r="M203" s="82" t="s">
        <v>18</v>
      </c>
      <c r="N203" s="60" t="s">
        <v>523</v>
      </c>
      <c r="O203" s="60" t="s">
        <v>19</v>
      </c>
      <c r="P203" s="103"/>
    </row>
    <row r="204" spans="1:16" ht="64.5" customHeight="1" x14ac:dyDescent="0.25">
      <c r="A204" s="82" t="s">
        <v>510</v>
      </c>
      <c r="B204" s="82" t="s">
        <v>430</v>
      </c>
      <c r="C204" s="82" t="s">
        <v>247</v>
      </c>
      <c r="D204" s="82" t="s">
        <v>416</v>
      </c>
      <c r="E204" s="82" t="s">
        <v>417</v>
      </c>
      <c r="F204" s="63">
        <v>34390.43</v>
      </c>
      <c r="G204" s="63">
        <v>15475.69</v>
      </c>
      <c r="H204" s="82"/>
      <c r="I204" s="63"/>
      <c r="J204" s="63"/>
      <c r="K204" s="63"/>
      <c r="L204" s="101"/>
      <c r="M204" s="82" t="s">
        <v>18</v>
      </c>
      <c r="N204" s="60" t="s">
        <v>522</v>
      </c>
      <c r="O204" s="60" t="s">
        <v>17</v>
      </c>
      <c r="P204" s="103"/>
    </row>
    <row r="205" spans="1:16" ht="50.25" customHeight="1" x14ac:dyDescent="0.25">
      <c r="A205" s="82" t="s">
        <v>435</v>
      </c>
      <c r="B205" s="82" t="s">
        <v>509</v>
      </c>
      <c r="C205" s="82" t="s">
        <v>248</v>
      </c>
      <c r="D205" s="82" t="s">
        <v>416</v>
      </c>
      <c r="E205" s="82" t="s">
        <v>417</v>
      </c>
      <c r="F205" s="63">
        <v>37770.18</v>
      </c>
      <c r="G205" s="63">
        <v>12595.24</v>
      </c>
      <c r="H205" s="82"/>
      <c r="I205" s="63"/>
      <c r="J205" s="63"/>
      <c r="K205" s="63"/>
      <c r="L205" s="101"/>
      <c r="M205" s="82" t="s">
        <v>18</v>
      </c>
      <c r="N205" s="60" t="s">
        <v>522</v>
      </c>
      <c r="O205" s="60" t="s">
        <v>19</v>
      </c>
      <c r="P205" s="103"/>
    </row>
    <row r="206" spans="1:16" ht="36" customHeight="1" x14ac:dyDescent="0.25">
      <c r="A206" s="82" t="s">
        <v>436</v>
      </c>
      <c r="B206" s="82" t="s">
        <v>430</v>
      </c>
      <c r="C206" s="82" t="s">
        <v>247</v>
      </c>
      <c r="D206" s="82" t="s">
        <v>416</v>
      </c>
      <c r="E206" s="82" t="s">
        <v>417</v>
      </c>
      <c r="F206" s="63">
        <v>34311</v>
      </c>
      <c r="G206" s="63">
        <v>15439.95</v>
      </c>
      <c r="H206" s="82"/>
      <c r="I206" s="63"/>
      <c r="J206" s="63"/>
      <c r="K206" s="63"/>
      <c r="L206" s="101"/>
      <c r="M206" s="82" t="s">
        <v>18</v>
      </c>
      <c r="N206" s="60" t="s">
        <v>522</v>
      </c>
      <c r="O206" s="60" t="s">
        <v>17</v>
      </c>
      <c r="P206" s="103"/>
    </row>
    <row r="207" spans="1:16" ht="65.25" customHeight="1" x14ac:dyDescent="0.25">
      <c r="A207" s="82" t="s">
        <v>437</v>
      </c>
      <c r="B207" s="82" t="s">
        <v>430</v>
      </c>
      <c r="C207" s="82" t="s">
        <v>251</v>
      </c>
      <c r="D207" s="82" t="s">
        <v>416</v>
      </c>
      <c r="E207" s="82" t="s">
        <v>417</v>
      </c>
      <c r="F207" s="63">
        <v>8000</v>
      </c>
      <c r="G207" s="63">
        <v>3600</v>
      </c>
      <c r="H207" s="82"/>
      <c r="I207" s="63"/>
      <c r="J207" s="63"/>
      <c r="K207" s="63"/>
      <c r="L207" s="101"/>
      <c r="M207" s="82" t="s">
        <v>18</v>
      </c>
      <c r="N207" s="60" t="s">
        <v>523</v>
      </c>
      <c r="O207" s="60" t="s">
        <v>19</v>
      </c>
      <c r="P207" s="103"/>
    </row>
    <row r="208" spans="1:16" ht="55.5" customHeight="1" x14ac:dyDescent="0.25">
      <c r="A208" s="82" t="s">
        <v>438</v>
      </c>
      <c r="B208" s="82" t="s">
        <v>430</v>
      </c>
      <c r="C208" s="82" t="s">
        <v>247</v>
      </c>
      <c r="D208" s="82" t="s">
        <v>416</v>
      </c>
      <c r="E208" s="82" t="s">
        <v>417</v>
      </c>
      <c r="F208" s="63">
        <v>73935.75</v>
      </c>
      <c r="G208" s="63">
        <v>33271.089999999997</v>
      </c>
      <c r="H208" s="82"/>
      <c r="I208" s="63"/>
      <c r="J208" s="63"/>
      <c r="K208" s="63"/>
      <c r="L208" s="101"/>
      <c r="M208" s="82" t="s">
        <v>18</v>
      </c>
      <c r="N208" s="60" t="s">
        <v>523</v>
      </c>
      <c r="O208" s="60" t="s">
        <v>19</v>
      </c>
      <c r="P208" s="103"/>
    </row>
    <row r="209" spans="1:17" ht="54.75" customHeight="1" x14ac:dyDescent="0.25">
      <c r="A209" s="82" t="s">
        <v>439</v>
      </c>
      <c r="B209" s="82" t="s">
        <v>430</v>
      </c>
      <c r="C209" s="82" t="s">
        <v>239</v>
      </c>
      <c r="D209" s="82" t="s">
        <v>416</v>
      </c>
      <c r="E209" s="82" t="s">
        <v>417</v>
      </c>
      <c r="F209" s="63">
        <v>25295.599999999999</v>
      </c>
      <c r="G209" s="63">
        <v>10957.8</v>
      </c>
      <c r="H209" s="82"/>
      <c r="I209" s="63"/>
      <c r="J209" s="63"/>
      <c r="K209" s="63"/>
      <c r="L209" s="101"/>
      <c r="M209" s="82" t="s">
        <v>18</v>
      </c>
      <c r="N209" s="60" t="s">
        <v>522</v>
      </c>
      <c r="O209" s="60" t="s">
        <v>19</v>
      </c>
      <c r="P209" s="103"/>
    </row>
    <row r="210" spans="1:17" ht="51.75" customHeight="1" x14ac:dyDescent="0.25">
      <c r="A210" s="82" t="s">
        <v>440</v>
      </c>
      <c r="B210" s="82" t="s">
        <v>509</v>
      </c>
      <c r="C210" s="82" t="s">
        <v>263</v>
      </c>
      <c r="D210" s="82" t="s">
        <v>416</v>
      </c>
      <c r="E210" s="82" t="s">
        <v>417</v>
      </c>
      <c r="F210" s="63">
        <v>85230.6</v>
      </c>
      <c r="G210" s="63">
        <v>37227.949999999997</v>
      </c>
      <c r="H210" s="82"/>
      <c r="I210" s="63"/>
      <c r="J210" s="63"/>
      <c r="K210" s="63"/>
      <c r="L210" s="101"/>
      <c r="M210" s="82" t="s">
        <v>18</v>
      </c>
      <c r="N210" s="60" t="s">
        <v>522</v>
      </c>
      <c r="O210" s="60" t="s">
        <v>19</v>
      </c>
      <c r="P210" s="103"/>
    </row>
    <row r="211" spans="1:17" ht="52.5" customHeight="1" x14ac:dyDescent="0.25">
      <c r="A211" s="82" t="s">
        <v>441</v>
      </c>
      <c r="B211" s="82" t="s">
        <v>430</v>
      </c>
      <c r="C211" s="82" t="s">
        <v>251</v>
      </c>
      <c r="D211" s="82" t="s">
        <v>416</v>
      </c>
      <c r="E211" s="82" t="s">
        <v>417</v>
      </c>
      <c r="F211" s="63">
        <v>29939.7</v>
      </c>
      <c r="G211" s="63">
        <v>13472.87</v>
      </c>
      <c r="H211" s="82"/>
      <c r="I211" s="63"/>
      <c r="J211" s="63"/>
      <c r="K211" s="63"/>
      <c r="L211" s="101"/>
      <c r="M211" s="82" t="s">
        <v>18</v>
      </c>
      <c r="N211" s="60" t="s">
        <v>522</v>
      </c>
      <c r="O211" s="60" t="s">
        <v>19</v>
      </c>
      <c r="P211" s="103"/>
    </row>
    <row r="212" spans="1:17" ht="38.25" customHeight="1" x14ac:dyDescent="0.25">
      <c r="A212" s="82" t="s">
        <v>442</v>
      </c>
      <c r="B212" s="82" t="s">
        <v>430</v>
      </c>
      <c r="C212" s="82" t="s">
        <v>247</v>
      </c>
      <c r="D212" s="82" t="s">
        <v>416</v>
      </c>
      <c r="E212" s="82" t="s">
        <v>417</v>
      </c>
      <c r="F212" s="63">
        <v>80409</v>
      </c>
      <c r="G212" s="63">
        <v>32876.550000000003</v>
      </c>
      <c r="H212" s="82"/>
      <c r="I212" s="63"/>
      <c r="J212" s="63"/>
      <c r="K212" s="63"/>
      <c r="L212" s="101"/>
      <c r="M212" s="82" t="s">
        <v>18</v>
      </c>
      <c r="N212" s="60" t="s">
        <v>522</v>
      </c>
      <c r="O212" s="60" t="s">
        <v>19</v>
      </c>
      <c r="P212" s="103"/>
    </row>
    <row r="213" spans="1:17" ht="67.5" customHeight="1" x14ac:dyDescent="0.25">
      <c r="A213" s="82" t="s">
        <v>443</v>
      </c>
      <c r="B213" s="82" t="s">
        <v>509</v>
      </c>
      <c r="C213" s="82" t="s">
        <v>239</v>
      </c>
      <c r="D213" s="82" t="s">
        <v>416</v>
      </c>
      <c r="E213" s="82" t="s">
        <v>417</v>
      </c>
      <c r="F213" s="63">
        <v>23579.95</v>
      </c>
      <c r="G213" s="63">
        <v>10818.94</v>
      </c>
      <c r="H213" s="82"/>
      <c r="I213" s="63"/>
      <c r="J213" s="63"/>
      <c r="K213" s="63"/>
      <c r="L213" s="101"/>
      <c r="M213" s="82" t="s">
        <v>18</v>
      </c>
      <c r="N213" s="60" t="s">
        <v>523</v>
      </c>
      <c r="O213" s="60" t="s">
        <v>19</v>
      </c>
    </row>
    <row r="214" spans="1:17" ht="38.25" customHeight="1" x14ac:dyDescent="0.25">
      <c r="A214" s="82" t="s">
        <v>444</v>
      </c>
      <c r="B214" s="82" t="s">
        <v>509</v>
      </c>
      <c r="C214" s="82" t="s">
        <v>446</v>
      </c>
      <c r="D214" s="82" t="s">
        <v>416</v>
      </c>
      <c r="E214" s="82" t="s">
        <v>417</v>
      </c>
      <c r="F214" s="63">
        <v>84508.62</v>
      </c>
      <c r="G214" s="63">
        <v>36664.03</v>
      </c>
      <c r="H214" s="82"/>
      <c r="I214" s="63"/>
      <c r="J214" s="63"/>
      <c r="K214" s="63"/>
      <c r="L214" s="101"/>
      <c r="M214" s="82" t="s">
        <v>18</v>
      </c>
      <c r="N214" s="60" t="s">
        <v>522</v>
      </c>
      <c r="O214" s="60" t="s">
        <v>17</v>
      </c>
      <c r="P214" s="103"/>
    </row>
    <row r="215" spans="1:17" ht="49.5" customHeight="1" x14ac:dyDescent="0.25">
      <c r="A215" s="82" t="s">
        <v>445</v>
      </c>
      <c r="B215" s="82" t="s">
        <v>430</v>
      </c>
      <c r="C215" s="82" t="s">
        <v>446</v>
      </c>
      <c r="D215" s="82" t="s">
        <v>416</v>
      </c>
      <c r="E215" s="82" t="s">
        <v>417</v>
      </c>
      <c r="F215" s="63">
        <v>83327</v>
      </c>
      <c r="G215" s="63">
        <v>29497.95</v>
      </c>
      <c r="H215" s="82"/>
      <c r="I215" s="63"/>
      <c r="J215" s="63"/>
      <c r="K215" s="63"/>
      <c r="L215" s="101"/>
      <c r="M215" s="82" t="s">
        <v>18</v>
      </c>
      <c r="N215" s="60" t="s">
        <v>522</v>
      </c>
      <c r="O215" s="60" t="s">
        <v>19</v>
      </c>
    </row>
    <row r="216" spans="1:17" ht="52.5" customHeight="1" x14ac:dyDescent="0.25">
      <c r="A216" s="82" t="s">
        <v>447</v>
      </c>
      <c r="B216" s="82" t="s">
        <v>430</v>
      </c>
      <c r="C216" s="82" t="s">
        <v>239</v>
      </c>
      <c r="D216" s="82" t="s">
        <v>416</v>
      </c>
      <c r="E216" s="82" t="s">
        <v>417</v>
      </c>
      <c r="F216" s="63">
        <v>9192.86</v>
      </c>
      <c r="G216" s="63">
        <v>3819.09</v>
      </c>
      <c r="H216" s="82"/>
      <c r="I216" s="63"/>
      <c r="J216" s="63"/>
      <c r="K216" s="63"/>
      <c r="L216" s="101"/>
      <c r="M216" s="82" t="s">
        <v>18</v>
      </c>
      <c r="N216" s="60" t="s">
        <v>522</v>
      </c>
      <c r="O216" s="60" t="s">
        <v>19</v>
      </c>
    </row>
    <row r="217" spans="1:17" ht="66.75" customHeight="1" x14ac:dyDescent="0.25">
      <c r="A217" s="82" t="s">
        <v>448</v>
      </c>
      <c r="B217" s="82" t="s">
        <v>509</v>
      </c>
      <c r="C217" s="82" t="s">
        <v>239</v>
      </c>
      <c r="D217" s="82" t="s">
        <v>416</v>
      </c>
      <c r="E217" s="82" t="s">
        <v>417</v>
      </c>
      <c r="F217" s="63">
        <v>49065.97</v>
      </c>
      <c r="G217" s="63">
        <v>12052.62</v>
      </c>
      <c r="H217" s="82"/>
      <c r="I217" s="63"/>
      <c r="J217" s="63"/>
      <c r="K217" s="63"/>
      <c r="L217" s="101"/>
      <c r="M217" s="82" t="s">
        <v>18</v>
      </c>
      <c r="N217" s="60" t="s">
        <v>522</v>
      </c>
      <c r="O217" s="60" t="s">
        <v>17</v>
      </c>
    </row>
    <row r="218" spans="1:17" ht="35.25" customHeight="1" x14ac:dyDescent="0.25">
      <c r="A218" s="82" t="s">
        <v>449</v>
      </c>
      <c r="B218" s="82" t="s">
        <v>430</v>
      </c>
      <c r="C218" s="82" t="s">
        <v>247</v>
      </c>
      <c r="D218" s="82" t="s">
        <v>416</v>
      </c>
      <c r="E218" s="82" t="s">
        <v>417</v>
      </c>
      <c r="F218" s="63">
        <v>78757.100000000006</v>
      </c>
      <c r="G218" s="63">
        <v>35440.699999999997</v>
      </c>
      <c r="H218" s="82"/>
      <c r="I218" s="63"/>
      <c r="J218" s="63"/>
      <c r="K218" s="63"/>
      <c r="L218" s="101"/>
      <c r="M218" s="82" t="s">
        <v>18</v>
      </c>
      <c r="N218" s="60" t="s">
        <v>522</v>
      </c>
      <c r="O218" s="60" t="s">
        <v>19</v>
      </c>
      <c r="Q218" s="103"/>
    </row>
    <row r="219" spans="1:17" ht="62.25" customHeight="1" x14ac:dyDescent="0.25">
      <c r="A219" s="82" t="s">
        <v>450</v>
      </c>
      <c r="B219" s="82" t="s">
        <v>511</v>
      </c>
      <c r="C219" s="82" t="s">
        <v>239</v>
      </c>
      <c r="D219" s="82" t="s">
        <v>416</v>
      </c>
      <c r="E219" s="82" t="s">
        <v>417</v>
      </c>
      <c r="F219" s="63">
        <v>30497.5</v>
      </c>
      <c r="G219" s="63">
        <v>13723.88</v>
      </c>
      <c r="H219" s="82"/>
      <c r="I219" s="63"/>
      <c r="J219" s="63"/>
      <c r="K219" s="63"/>
      <c r="L219" s="101"/>
      <c r="M219" s="82" t="s">
        <v>18</v>
      </c>
      <c r="N219" s="60" t="s">
        <v>522</v>
      </c>
      <c r="O219" s="60" t="s">
        <v>19</v>
      </c>
    </row>
    <row r="220" spans="1:17" ht="51.75" customHeight="1" x14ac:dyDescent="0.25">
      <c r="A220" s="82" t="s">
        <v>451</v>
      </c>
      <c r="B220" s="82" t="s">
        <v>509</v>
      </c>
      <c r="C220" s="82" t="s">
        <v>239</v>
      </c>
      <c r="D220" s="82" t="s">
        <v>416</v>
      </c>
      <c r="E220" s="82" t="s">
        <v>417</v>
      </c>
      <c r="F220" s="63">
        <v>58770.46</v>
      </c>
      <c r="G220" s="63">
        <v>26864.93</v>
      </c>
      <c r="H220" s="82"/>
      <c r="I220" s="63"/>
      <c r="J220" s="63"/>
      <c r="K220" s="63"/>
      <c r="L220" s="101"/>
      <c r="M220" s="82" t="s">
        <v>18</v>
      </c>
      <c r="N220" s="60" t="s">
        <v>523</v>
      </c>
      <c r="O220" s="60" t="s">
        <v>19</v>
      </c>
    </row>
    <row r="221" spans="1:17" ht="39.75" customHeight="1" x14ac:dyDescent="0.25">
      <c r="A221" s="82" t="s">
        <v>452</v>
      </c>
      <c r="B221" s="82" t="s">
        <v>509</v>
      </c>
      <c r="C221" s="82" t="s">
        <v>446</v>
      </c>
      <c r="D221" s="82" t="s">
        <v>416</v>
      </c>
      <c r="E221" s="82" t="s">
        <v>417</v>
      </c>
      <c r="F221" s="63">
        <v>74442.61</v>
      </c>
      <c r="G221" s="63">
        <v>25159.16</v>
      </c>
      <c r="H221" s="82"/>
      <c r="I221" s="63"/>
      <c r="J221" s="63"/>
      <c r="K221" s="63"/>
      <c r="L221" s="101"/>
      <c r="M221" s="82" t="s">
        <v>18</v>
      </c>
      <c r="N221" s="60" t="s">
        <v>522</v>
      </c>
      <c r="O221" s="60" t="s">
        <v>17</v>
      </c>
    </row>
    <row r="222" spans="1:17" ht="45" x14ac:dyDescent="0.25">
      <c r="A222" s="82" t="s">
        <v>453</v>
      </c>
      <c r="B222" s="82" t="s">
        <v>512</v>
      </c>
      <c r="C222" s="82" t="s">
        <v>247</v>
      </c>
      <c r="D222" s="82" t="s">
        <v>416</v>
      </c>
      <c r="E222" s="82" t="s">
        <v>417</v>
      </c>
      <c r="F222" s="63">
        <v>13350</v>
      </c>
      <c r="G222" s="63">
        <v>6495</v>
      </c>
      <c r="H222" s="82"/>
      <c r="I222" s="63"/>
      <c r="J222" s="63"/>
      <c r="K222" s="63"/>
      <c r="L222" s="101"/>
      <c r="M222" s="82" t="s">
        <v>18</v>
      </c>
      <c r="N222" s="60" t="s">
        <v>522</v>
      </c>
      <c r="O222" s="60" t="s">
        <v>17</v>
      </c>
    </row>
    <row r="223" spans="1:17" ht="38.25" customHeight="1" x14ac:dyDescent="0.25">
      <c r="A223" s="82" t="s">
        <v>454</v>
      </c>
      <c r="B223" s="82" t="s">
        <v>509</v>
      </c>
      <c r="C223" s="82" t="s">
        <v>248</v>
      </c>
      <c r="D223" s="82" t="s">
        <v>416</v>
      </c>
      <c r="E223" s="82" t="s">
        <v>417</v>
      </c>
      <c r="F223" s="63">
        <v>85835.28</v>
      </c>
      <c r="G223" s="63">
        <v>38880</v>
      </c>
      <c r="H223" s="82"/>
      <c r="I223" s="63"/>
      <c r="J223" s="63"/>
      <c r="K223" s="63"/>
      <c r="L223" s="101"/>
      <c r="M223" s="82" t="s">
        <v>18</v>
      </c>
      <c r="N223" s="60" t="s">
        <v>523</v>
      </c>
      <c r="O223" s="60" t="s">
        <v>19</v>
      </c>
    </row>
    <row r="224" spans="1:17" ht="30" x14ac:dyDescent="0.25">
      <c r="A224" s="82" t="s">
        <v>455</v>
      </c>
      <c r="B224" s="82" t="s">
        <v>430</v>
      </c>
      <c r="C224" s="82" t="s">
        <v>239</v>
      </c>
      <c r="D224" s="82" t="s">
        <v>416</v>
      </c>
      <c r="E224" s="82" t="s">
        <v>417</v>
      </c>
      <c r="F224" s="63">
        <v>11397</v>
      </c>
      <c r="G224" s="63">
        <v>5128.6499999999996</v>
      </c>
      <c r="H224" s="82"/>
      <c r="I224" s="63"/>
      <c r="J224" s="63"/>
      <c r="K224" s="63"/>
      <c r="L224" s="101"/>
      <c r="M224" s="82" t="s">
        <v>18</v>
      </c>
      <c r="N224" s="60" t="s">
        <v>522</v>
      </c>
      <c r="O224" s="60" t="s">
        <v>19</v>
      </c>
    </row>
    <row r="225" spans="1:15" ht="45" x14ac:dyDescent="0.25">
      <c r="A225" s="82" t="s">
        <v>456</v>
      </c>
      <c r="B225" s="82" t="s">
        <v>424</v>
      </c>
      <c r="C225" s="82" t="s">
        <v>251</v>
      </c>
      <c r="D225" s="82" t="s">
        <v>416</v>
      </c>
      <c r="E225" s="82" t="s">
        <v>417</v>
      </c>
      <c r="F225" s="63">
        <v>67458</v>
      </c>
      <c r="G225" s="63">
        <v>33279</v>
      </c>
      <c r="H225" s="82"/>
      <c r="I225" s="63"/>
      <c r="J225" s="63"/>
      <c r="K225" s="63"/>
      <c r="L225" s="101"/>
      <c r="M225" s="82" t="s">
        <v>18</v>
      </c>
      <c r="N225" s="60" t="s">
        <v>522</v>
      </c>
      <c r="O225" s="60" t="s">
        <v>19</v>
      </c>
    </row>
    <row r="226" spans="1:15" ht="34.5" customHeight="1" x14ac:dyDescent="0.25">
      <c r="A226" s="82" t="s">
        <v>457</v>
      </c>
      <c r="B226" s="82" t="s">
        <v>426</v>
      </c>
      <c r="C226" s="82" t="s">
        <v>251</v>
      </c>
      <c r="D226" s="82" t="s">
        <v>416</v>
      </c>
      <c r="E226" s="82" t="s">
        <v>417</v>
      </c>
      <c r="F226" s="63">
        <v>18409.18</v>
      </c>
      <c r="G226" s="63">
        <v>9204.59</v>
      </c>
      <c r="H226" s="82"/>
      <c r="I226" s="63"/>
      <c r="J226" s="63"/>
      <c r="K226" s="63"/>
      <c r="L226" s="101"/>
      <c r="M226" s="82" t="s">
        <v>18</v>
      </c>
      <c r="N226" s="60" t="s">
        <v>522</v>
      </c>
      <c r="O226" s="60" t="s">
        <v>19</v>
      </c>
    </row>
    <row r="227" spans="1:15" ht="30" x14ac:dyDescent="0.25">
      <c r="A227" s="82" t="s">
        <v>458</v>
      </c>
      <c r="B227" s="82" t="s">
        <v>426</v>
      </c>
      <c r="C227" s="82" t="s">
        <v>244</v>
      </c>
      <c r="D227" s="82" t="s">
        <v>416</v>
      </c>
      <c r="E227" s="82" t="s">
        <v>417</v>
      </c>
      <c r="F227" s="63">
        <v>40000</v>
      </c>
      <c r="G227" s="63">
        <v>20000</v>
      </c>
      <c r="H227" s="82"/>
      <c r="I227" s="63"/>
      <c r="J227" s="63"/>
      <c r="K227" s="63"/>
      <c r="L227" s="101"/>
      <c r="M227" s="82" t="s">
        <v>18</v>
      </c>
      <c r="N227" s="60" t="s">
        <v>522</v>
      </c>
      <c r="O227" s="60" t="s">
        <v>19</v>
      </c>
    </row>
    <row r="228" spans="1:15" ht="34.5" customHeight="1" x14ac:dyDescent="0.25">
      <c r="A228" s="82" t="s">
        <v>459</v>
      </c>
      <c r="B228" s="82" t="s">
        <v>426</v>
      </c>
      <c r="C228" s="82" t="s">
        <v>513</v>
      </c>
      <c r="D228" s="82" t="s">
        <v>416</v>
      </c>
      <c r="E228" s="82" t="s">
        <v>417</v>
      </c>
      <c r="F228" s="63">
        <v>92663.38</v>
      </c>
      <c r="G228" s="63">
        <v>37323.230000000003</v>
      </c>
      <c r="H228" s="82"/>
      <c r="I228" s="63"/>
      <c r="J228" s="63"/>
      <c r="K228" s="63"/>
      <c r="L228" s="101"/>
      <c r="M228" s="82" t="s">
        <v>18</v>
      </c>
      <c r="N228" s="60" t="s">
        <v>522</v>
      </c>
      <c r="O228" s="60" t="s">
        <v>19</v>
      </c>
    </row>
    <row r="229" spans="1:15" ht="38.25" customHeight="1" x14ac:dyDescent="0.25">
      <c r="A229" s="82" t="s">
        <v>460</v>
      </c>
      <c r="B229" s="82" t="s">
        <v>509</v>
      </c>
      <c r="C229" s="82" t="s">
        <v>247</v>
      </c>
      <c r="D229" s="82" t="s">
        <v>416</v>
      </c>
      <c r="E229" s="82" t="s">
        <v>417</v>
      </c>
      <c r="F229" s="63">
        <v>83422.5</v>
      </c>
      <c r="G229" s="63">
        <v>15564.93</v>
      </c>
      <c r="H229" s="82"/>
      <c r="I229" s="63"/>
      <c r="J229" s="63"/>
      <c r="K229" s="63"/>
      <c r="L229" s="101"/>
      <c r="M229" s="82" t="s">
        <v>18</v>
      </c>
      <c r="N229" s="60" t="s">
        <v>522</v>
      </c>
      <c r="O229" s="60" t="s">
        <v>19</v>
      </c>
    </row>
    <row r="230" spans="1:15" ht="45" x14ac:dyDescent="0.25">
      <c r="A230" s="82" t="s">
        <v>461</v>
      </c>
      <c r="B230" s="82" t="s">
        <v>509</v>
      </c>
      <c r="C230" s="82" t="s">
        <v>239</v>
      </c>
      <c r="D230" s="82" t="s">
        <v>416</v>
      </c>
      <c r="E230" s="82" t="s">
        <v>417</v>
      </c>
      <c r="F230" s="63">
        <v>101458.75</v>
      </c>
      <c r="G230" s="63">
        <v>37060.94</v>
      </c>
      <c r="H230" s="82"/>
      <c r="I230" s="63"/>
      <c r="J230" s="63"/>
      <c r="K230" s="63"/>
      <c r="L230" s="101"/>
      <c r="M230" s="82" t="s">
        <v>18</v>
      </c>
      <c r="N230" s="60" t="s">
        <v>522</v>
      </c>
      <c r="O230" s="60" t="s">
        <v>19</v>
      </c>
    </row>
    <row r="231" spans="1:15" ht="45" x14ac:dyDescent="0.25">
      <c r="A231" s="82" t="s">
        <v>462</v>
      </c>
      <c r="B231" s="82" t="s">
        <v>430</v>
      </c>
      <c r="C231" s="82" t="s">
        <v>514</v>
      </c>
      <c r="D231" s="82" t="s">
        <v>416</v>
      </c>
      <c r="E231" s="82" t="s">
        <v>417</v>
      </c>
      <c r="F231" s="63">
        <v>87560.4</v>
      </c>
      <c r="G231" s="63">
        <v>36000</v>
      </c>
      <c r="H231" s="82"/>
      <c r="I231" s="63"/>
      <c r="J231" s="63"/>
      <c r="K231" s="63"/>
      <c r="L231" s="101"/>
      <c r="M231" s="82" t="s">
        <v>18</v>
      </c>
      <c r="N231" s="60" t="s">
        <v>522</v>
      </c>
      <c r="O231" s="60" t="s">
        <v>19</v>
      </c>
    </row>
    <row r="232" spans="1:15" ht="45" x14ac:dyDescent="0.25">
      <c r="A232" s="82" t="s">
        <v>463</v>
      </c>
      <c r="B232" s="82" t="s">
        <v>516</v>
      </c>
      <c r="C232" s="82" t="s">
        <v>515</v>
      </c>
      <c r="D232" s="82" t="s">
        <v>416</v>
      </c>
      <c r="E232" s="82" t="s">
        <v>417</v>
      </c>
      <c r="F232" s="63">
        <v>66929.14</v>
      </c>
      <c r="G232" s="63">
        <v>33053.550000000003</v>
      </c>
      <c r="H232" s="82"/>
      <c r="I232" s="63"/>
      <c r="J232" s="63"/>
      <c r="K232" s="63"/>
      <c r="L232" s="101"/>
      <c r="M232" s="82" t="s">
        <v>18</v>
      </c>
      <c r="N232" s="60" t="s">
        <v>522</v>
      </c>
      <c r="O232" s="60" t="s">
        <v>23</v>
      </c>
    </row>
    <row r="233" spans="1:15" ht="45" x14ac:dyDescent="0.25">
      <c r="A233" s="82" t="s">
        <v>464</v>
      </c>
      <c r="B233" s="82" t="s">
        <v>430</v>
      </c>
      <c r="C233" s="82" t="s">
        <v>239</v>
      </c>
      <c r="D233" s="82" t="s">
        <v>416</v>
      </c>
      <c r="E233" s="82" t="s">
        <v>417</v>
      </c>
      <c r="F233" s="63">
        <v>70335.86</v>
      </c>
      <c r="G233" s="63">
        <v>31651.14</v>
      </c>
      <c r="H233" s="82"/>
      <c r="I233" s="63"/>
      <c r="J233" s="63"/>
      <c r="K233" s="63"/>
      <c r="L233" s="101"/>
      <c r="M233" s="82" t="s">
        <v>18</v>
      </c>
      <c r="N233" s="60" t="s">
        <v>522</v>
      </c>
      <c r="O233" s="60" t="s">
        <v>17</v>
      </c>
    </row>
    <row r="234" spans="1:15" ht="30" x14ac:dyDescent="0.25">
      <c r="A234" s="82" t="s">
        <v>465</v>
      </c>
      <c r="B234" s="82" t="s">
        <v>430</v>
      </c>
      <c r="C234" s="82" t="s">
        <v>514</v>
      </c>
      <c r="D234" s="82" t="s">
        <v>416</v>
      </c>
      <c r="E234" s="82" t="s">
        <v>417</v>
      </c>
      <c r="F234" s="63">
        <v>62643</v>
      </c>
      <c r="G234" s="63">
        <v>28189.35</v>
      </c>
      <c r="H234" s="82"/>
      <c r="I234" s="63"/>
      <c r="J234" s="63"/>
      <c r="K234" s="63"/>
      <c r="L234" s="101"/>
      <c r="M234" s="82" t="s">
        <v>18</v>
      </c>
      <c r="N234" s="60" t="s">
        <v>523</v>
      </c>
      <c r="O234" s="60" t="s">
        <v>17</v>
      </c>
    </row>
    <row r="235" spans="1:15" ht="45" x14ac:dyDescent="0.25">
      <c r="A235" s="82" t="s">
        <v>466</v>
      </c>
      <c r="B235" s="82" t="s">
        <v>430</v>
      </c>
      <c r="C235" s="82" t="s">
        <v>446</v>
      </c>
      <c r="D235" s="82" t="s">
        <v>416</v>
      </c>
      <c r="E235" s="82" t="s">
        <v>417</v>
      </c>
      <c r="F235" s="63">
        <v>46680</v>
      </c>
      <c r="G235" s="63">
        <v>21006</v>
      </c>
      <c r="H235" s="82"/>
      <c r="I235" s="63"/>
      <c r="J235" s="63"/>
      <c r="K235" s="63"/>
      <c r="L235" s="101"/>
      <c r="M235" s="82" t="s">
        <v>18</v>
      </c>
      <c r="N235" s="60" t="s">
        <v>523</v>
      </c>
      <c r="O235" s="60" t="s">
        <v>19</v>
      </c>
    </row>
    <row r="236" spans="1:15" ht="45" x14ac:dyDescent="0.25">
      <c r="A236" s="82" t="s">
        <v>467</v>
      </c>
      <c r="B236" s="82" t="s">
        <v>430</v>
      </c>
      <c r="C236" s="82" t="s">
        <v>468</v>
      </c>
      <c r="D236" s="82" t="s">
        <v>416</v>
      </c>
      <c r="E236" s="82" t="s">
        <v>417</v>
      </c>
      <c r="F236" s="63">
        <v>80000</v>
      </c>
      <c r="G236" s="63">
        <v>36000</v>
      </c>
      <c r="H236" s="82"/>
      <c r="I236" s="63"/>
      <c r="J236" s="63"/>
      <c r="K236" s="63"/>
      <c r="L236" s="101"/>
      <c r="M236" s="82" t="s">
        <v>18</v>
      </c>
      <c r="N236" s="60" t="s">
        <v>523</v>
      </c>
      <c r="O236" s="60" t="s">
        <v>19</v>
      </c>
    </row>
    <row r="237" spans="1:15" ht="48" customHeight="1" x14ac:dyDescent="0.25">
      <c r="A237" s="82" t="s">
        <v>469</v>
      </c>
      <c r="B237" s="82" t="s">
        <v>430</v>
      </c>
      <c r="C237" s="82" t="s">
        <v>470</v>
      </c>
      <c r="D237" s="82" t="s">
        <v>416</v>
      </c>
      <c r="E237" s="82" t="s">
        <v>417</v>
      </c>
      <c r="F237" s="63">
        <v>24476</v>
      </c>
      <c r="G237" s="63">
        <v>11014.2</v>
      </c>
      <c r="H237" s="82"/>
      <c r="I237" s="63"/>
      <c r="J237" s="63"/>
      <c r="K237" s="63"/>
      <c r="L237" s="101"/>
      <c r="M237" s="82" t="s">
        <v>18</v>
      </c>
      <c r="N237" s="60" t="s">
        <v>522</v>
      </c>
      <c r="O237" s="60" t="s">
        <v>17</v>
      </c>
    </row>
    <row r="238" spans="1:15" ht="38.25" customHeight="1" x14ac:dyDescent="0.25">
      <c r="A238" s="82" t="s">
        <v>471</v>
      </c>
      <c r="B238" s="82" t="s">
        <v>426</v>
      </c>
      <c r="C238" s="82" t="s">
        <v>517</v>
      </c>
      <c r="D238" s="82" t="s">
        <v>416</v>
      </c>
      <c r="E238" s="82" t="s">
        <v>417</v>
      </c>
      <c r="F238" s="63">
        <v>79600</v>
      </c>
      <c r="G238" s="63">
        <v>31840</v>
      </c>
      <c r="H238" s="82"/>
      <c r="I238" s="63"/>
      <c r="J238" s="63"/>
      <c r="K238" s="63"/>
      <c r="L238" s="101"/>
      <c r="M238" s="82" t="s">
        <v>18</v>
      </c>
      <c r="N238" s="60" t="s">
        <v>522</v>
      </c>
      <c r="O238" s="60" t="s">
        <v>19</v>
      </c>
    </row>
    <row r="239" spans="1:15" ht="29.25" customHeight="1" x14ac:dyDescent="0.25">
      <c r="A239" s="100"/>
      <c r="B239" s="100"/>
      <c r="C239" s="100"/>
      <c r="D239" s="100"/>
      <c r="E239" s="5" t="s">
        <v>20</v>
      </c>
      <c r="F239" s="6">
        <f>SUM(F190:F238)</f>
        <v>2591873.1</v>
      </c>
      <c r="G239" s="6">
        <f>SUM(G190:G238)</f>
        <v>1065628.01</v>
      </c>
      <c r="H239" s="6"/>
      <c r="I239" s="6">
        <f>SUM(I190:I238)</f>
        <v>0</v>
      </c>
      <c r="J239" s="6">
        <f>SUM(J190:J238)</f>
        <v>0</v>
      </c>
      <c r="K239" s="6">
        <f>SUM(K190:K238)</f>
        <v>0</v>
      </c>
      <c r="L239"/>
    </row>
    <row r="240" spans="1:15" x14ac:dyDescent="0.25">
      <c r="A240" s="157"/>
      <c r="B240" s="157"/>
      <c r="C240" s="157"/>
      <c r="D240" s="157"/>
      <c r="E240" s="157"/>
      <c r="F240" s="158"/>
      <c r="G240" s="158"/>
      <c r="H240" s="157"/>
      <c r="I240" s="158"/>
      <c r="J240" s="158"/>
      <c r="K240" s="158"/>
      <c r="L240" s="159"/>
      <c r="M240" s="157"/>
      <c r="N240" s="7"/>
      <c r="O240" s="7"/>
    </row>
    <row r="241" spans="1:15" ht="30" customHeight="1" x14ac:dyDescent="0.25">
      <c r="A241" s="181" t="s">
        <v>29</v>
      </c>
      <c r="B241" s="181"/>
      <c r="C241" s="181"/>
      <c r="D241" s="182"/>
      <c r="E241" s="182"/>
      <c r="F241" s="183"/>
      <c r="G241" s="183"/>
      <c r="H241" s="182"/>
      <c r="I241" s="183"/>
      <c r="J241" s="183"/>
      <c r="K241" s="184"/>
      <c r="L241" s="185"/>
      <c r="M241" s="186"/>
      <c r="N241" s="187"/>
      <c r="O241" s="187"/>
    </row>
    <row r="242" spans="1:15" ht="42" customHeight="1" x14ac:dyDescent="0.25">
      <c r="A242" s="82" t="s">
        <v>472</v>
      </c>
      <c r="B242" s="82" t="s">
        <v>473</v>
      </c>
      <c r="C242" s="82" t="s">
        <v>474</v>
      </c>
      <c r="D242" s="82" t="s">
        <v>475</v>
      </c>
      <c r="E242" s="82" t="s">
        <v>476</v>
      </c>
      <c r="F242" s="63">
        <v>62808.24</v>
      </c>
      <c r="G242" s="63">
        <v>60000</v>
      </c>
      <c r="H242" s="82"/>
      <c r="I242" s="63"/>
      <c r="J242" s="63"/>
      <c r="K242" s="63"/>
      <c r="L242" s="101"/>
      <c r="M242" s="82" t="s">
        <v>18</v>
      </c>
      <c r="N242" s="60" t="s">
        <v>522</v>
      </c>
      <c r="O242" s="60" t="s">
        <v>33</v>
      </c>
    </row>
    <row r="243" spans="1:15" ht="72.75" customHeight="1" x14ac:dyDescent="0.25">
      <c r="A243" s="82" t="s">
        <v>477</v>
      </c>
      <c r="B243" s="82" t="s">
        <v>518</v>
      </c>
      <c r="C243" s="82" t="s">
        <v>239</v>
      </c>
      <c r="D243" s="82" t="s">
        <v>475</v>
      </c>
      <c r="E243" s="82" t="s">
        <v>476</v>
      </c>
      <c r="F243" s="63">
        <v>87990</v>
      </c>
      <c r="G243" s="63">
        <v>86549.85</v>
      </c>
      <c r="H243" s="82"/>
      <c r="I243" s="63"/>
      <c r="J243" s="63"/>
      <c r="K243" s="63"/>
      <c r="L243" s="101"/>
      <c r="M243" s="82" t="s">
        <v>18</v>
      </c>
      <c r="N243" s="60" t="s">
        <v>522</v>
      </c>
      <c r="O243" s="60" t="s">
        <v>33</v>
      </c>
    </row>
    <row r="244" spans="1:15" ht="52.5" customHeight="1" x14ac:dyDescent="0.25">
      <c r="A244" s="82" t="s">
        <v>478</v>
      </c>
      <c r="B244" s="82" t="s">
        <v>480</v>
      </c>
      <c r="C244" s="82" t="s">
        <v>479</v>
      </c>
      <c r="D244" s="82" t="s">
        <v>475</v>
      </c>
      <c r="E244" s="82" t="s">
        <v>476</v>
      </c>
      <c r="F244" s="63">
        <v>59500</v>
      </c>
      <c r="G244" s="63">
        <v>59500</v>
      </c>
      <c r="H244" s="82"/>
      <c r="I244" s="63"/>
      <c r="J244" s="63"/>
      <c r="K244" s="63"/>
      <c r="L244" s="101"/>
      <c r="M244" s="82" t="s">
        <v>18</v>
      </c>
      <c r="N244" s="60" t="s">
        <v>522</v>
      </c>
      <c r="O244" s="60" t="s">
        <v>33</v>
      </c>
    </row>
    <row r="245" spans="1:15" ht="30" x14ac:dyDescent="0.25">
      <c r="A245" s="82" t="s">
        <v>481</v>
      </c>
      <c r="B245" s="82" t="s">
        <v>482</v>
      </c>
      <c r="C245" s="82" t="s">
        <v>483</v>
      </c>
      <c r="D245" s="82" t="s">
        <v>475</v>
      </c>
      <c r="E245" s="82" t="s">
        <v>476</v>
      </c>
      <c r="F245" s="63">
        <v>44800</v>
      </c>
      <c r="G245" s="63">
        <v>44800</v>
      </c>
      <c r="H245" s="82"/>
      <c r="I245" s="63"/>
      <c r="J245" s="63"/>
      <c r="K245" s="63"/>
      <c r="L245" s="101"/>
      <c r="M245" s="82" t="s">
        <v>18</v>
      </c>
      <c r="N245" s="60" t="s">
        <v>522</v>
      </c>
      <c r="O245" s="60" t="s">
        <v>33</v>
      </c>
    </row>
    <row r="246" spans="1:15" ht="42.75" customHeight="1" x14ac:dyDescent="0.25">
      <c r="A246" s="82" t="s">
        <v>484</v>
      </c>
      <c r="B246" s="82" t="s">
        <v>485</v>
      </c>
      <c r="C246" s="82" t="s">
        <v>486</v>
      </c>
      <c r="D246" s="82" t="s">
        <v>475</v>
      </c>
      <c r="E246" s="82" t="s">
        <v>476</v>
      </c>
      <c r="F246" s="63">
        <v>67250</v>
      </c>
      <c r="G246" s="63">
        <v>47000</v>
      </c>
      <c r="H246" s="82"/>
      <c r="I246" s="63"/>
      <c r="J246" s="63"/>
      <c r="K246" s="63"/>
      <c r="L246" s="101"/>
      <c r="M246" s="82" t="s">
        <v>18</v>
      </c>
      <c r="N246" s="60" t="s">
        <v>522</v>
      </c>
      <c r="O246" s="60" t="s">
        <v>33</v>
      </c>
    </row>
    <row r="247" spans="1:15" ht="27" customHeight="1" x14ac:dyDescent="0.25">
      <c r="A247" s="100"/>
      <c r="B247" s="100"/>
      <c r="C247" s="100"/>
      <c r="D247" s="100"/>
      <c r="E247" s="5" t="s">
        <v>20</v>
      </c>
      <c r="F247" s="6">
        <f>SUM(F242:F246)</f>
        <v>322348.24</v>
      </c>
      <c r="G247" s="6">
        <f>SUM(G242:G246)</f>
        <v>297849.84999999998</v>
      </c>
      <c r="H247" s="6"/>
      <c r="I247" s="6">
        <f>SUM(I242:I246)</f>
        <v>0</v>
      </c>
      <c r="J247" s="6">
        <f>SUM(J242:J246)</f>
        <v>0</v>
      </c>
      <c r="K247" s="6">
        <f>SUM(K242:K246)</f>
        <v>0</v>
      </c>
      <c r="L247"/>
    </row>
    <row r="248" spans="1:15" x14ac:dyDescent="0.25">
      <c r="A248" s="157"/>
      <c r="B248" s="157"/>
      <c r="C248" s="157"/>
      <c r="D248" s="157"/>
      <c r="E248" s="157"/>
      <c r="F248" s="158"/>
      <c r="G248" s="158"/>
      <c r="H248" s="157"/>
      <c r="I248" s="158"/>
      <c r="J248" s="158"/>
      <c r="K248" s="158"/>
      <c r="L248" s="159"/>
      <c r="M248" s="157"/>
      <c r="N248" s="7"/>
      <c r="O248" s="7"/>
    </row>
    <row r="249" spans="1:15" ht="30.75" customHeight="1" x14ac:dyDescent="0.25">
      <c r="A249" s="195" t="s">
        <v>44</v>
      </c>
      <c r="B249" s="195"/>
      <c r="C249" s="195"/>
      <c r="D249" s="196"/>
      <c r="E249" s="196"/>
      <c r="F249" s="197"/>
      <c r="G249" s="197"/>
      <c r="H249" s="196"/>
      <c r="I249" s="197"/>
      <c r="J249" s="197"/>
      <c r="K249" s="198"/>
      <c r="L249" s="199"/>
      <c r="M249" s="196"/>
      <c r="N249" s="200"/>
      <c r="O249" s="200"/>
    </row>
    <row r="250" spans="1:15" ht="53.25" customHeight="1" x14ac:dyDescent="0.25">
      <c r="A250" s="82" t="s">
        <v>488</v>
      </c>
      <c r="B250" s="82" t="s">
        <v>519</v>
      </c>
      <c r="C250" s="82" t="s">
        <v>322</v>
      </c>
      <c r="D250" s="82" t="s">
        <v>487</v>
      </c>
      <c r="E250" s="82" t="s">
        <v>476</v>
      </c>
      <c r="F250" s="63">
        <v>132534.70000000001</v>
      </c>
      <c r="G250" s="63">
        <v>130534.7</v>
      </c>
      <c r="H250" s="82"/>
      <c r="I250" s="63"/>
      <c r="J250" s="63"/>
      <c r="K250" s="63"/>
      <c r="L250" s="101"/>
      <c r="M250" s="82" t="s">
        <v>18</v>
      </c>
      <c r="N250" s="60" t="s">
        <v>521</v>
      </c>
      <c r="O250" s="60" t="s">
        <v>33</v>
      </c>
    </row>
    <row r="251" spans="1:15" ht="39.75" customHeight="1" x14ac:dyDescent="0.25">
      <c r="A251" s="82" t="s">
        <v>489</v>
      </c>
      <c r="B251" s="82" t="s">
        <v>491</v>
      </c>
      <c r="C251" s="82" t="s">
        <v>490</v>
      </c>
      <c r="D251" s="82" t="s">
        <v>487</v>
      </c>
      <c r="E251" s="82" t="s">
        <v>476</v>
      </c>
      <c r="F251" s="63">
        <v>195352.36</v>
      </c>
      <c r="G251" s="63">
        <v>150000</v>
      </c>
      <c r="H251" s="82"/>
      <c r="I251" s="63"/>
      <c r="J251" s="63"/>
      <c r="K251" s="63"/>
      <c r="L251" s="101"/>
      <c r="M251" s="82" t="s">
        <v>18</v>
      </c>
      <c r="N251" s="60" t="s">
        <v>521</v>
      </c>
      <c r="O251" s="60" t="s">
        <v>48</v>
      </c>
    </row>
    <row r="252" spans="1:15" ht="30" x14ac:dyDescent="0.25">
      <c r="A252" s="82" t="s">
        <v>492</v>
      </c>
      <c r="B252" s="82" t="s">
        <v>493</v>
      </c>
      <c r="C252" s="82" t="s">
        <v>494</v>
      </c>
      <c r="D252" s="82" t="s">
        <v>487</v>
      </c>
      <c r="E252" s="82" t="s">
        <v>476</v>
      </c>
      <c r="F252" s="63">
        <v>160650</v>
      </c>
      <c r="G252" s="63">
        <v>150000</v>
      </c>
      <c r="H252" s="82"/>
      <c r="I252" s="63"/>
      <c r="J252" s="63"/>
      <c r="K252" s="63"/>
      <c r="L252" s="101"/>
      <c r="M252" s="82" t="s">
        <v>18</v>
      </c>
      <c r="N252" s="60" t="s">
        <v>521</v>
      </c>
      <c r="O252" s="60" t="s">
        <v>48</v>
      </c>
    </row>
    <row r="253" spans="1:15" ht="45" x14ac:dyDescent="0.25">
      <c r="A253" s="82" t="s">
        <v>495</v>
      </c>
      <c r="B253" s="82" t="s">
        <v>520</v>
      </c>
      <c r="C253" s="82" t="s">
        <v>275</v>
      </c>
      <c r="D253" s="82" t="s">
        <v>487</v>
      </c>
      <c r="E253" s="82" t="s">
        <v>476</v>
      </c>
      <c r="F253" s="63">
        <v>149976.85999999999</v>
      </c>
      <c r="G253" s="63">
        <v>74988.429999999993</v>
      </c>
      <c r="H253" s="82"/>
      <c r="I253" s="63"/>
      <c r="J253" s="63"/>
      <c r="K253" s="63"/>
      <c r="L253" s="101"/>
      <c r="M253" s="82" t="s">
        <v>18</v>
      </c>
      <c r="N253" s="60" t="s">
        <v>521</v>
      </c>
      <c r="O253" s="60" t="s">
        <v>48</v>
      </c>
    </row>
    <row r="254" spans="1:15" ht="38.25" customHeight="1" x14ac:dyDescent="0.25">
      <c r="A254" s="82" t="s">
        <v>496</v>
      </c>
      <c r="B254" s="82" t="s">
        <v>497</v>
      </c>
      <c r="C254" s="82" t="s">
        <v>323</v>
      </c>
      <c r="D254" s="82" t="s">
        <v>487</v>
      </c>
      <c r="E254" s="82" t="s">
        <v>476</v>
      </c>
      <c r="F254" s="63">
        <v>41475</v>
      </c>
      <c r="G254" s="63">
        <v>41475</v>
      </c>
      <c r="H254" s="82"/>
      <c r="I254" s="63"/>
      <c r="J254" s="63"/>
      <c r="K254" s="63"/>
      <c r="L254" s="101"/>
      <c r="M254" s="82" t="s">
        <v>18</v>
      </c>
      <c r="N254" s="60" t="s">
        <v>521</v>
      </c>
      <c r="O254" s="60" t="s">
        <v>48</v>
      </c>
    </row>
    <row r="255" spans="1:15" ht="30" x14ac:dyDescent="0.25">
      <c r="A255" s="82" t="s">
        <v>498</v>
      </c>
      <c r="B255" s="82" t="s">
        <v>499</v>
      </c>
      <c r="C255" s="82" t="s">
        <v>500</v>
      </c>
      <c r="D255" s="82" t="s">
        <v>487</v>
      </c>
      <c r="E255" s="82" t="s">
        <v>476</v>
      </c>
      <c r="F255" s="63">
        <v>84000</v>
      </c>
      <c r="G255" s="63">
        <v>84000</v>
      </c>
      <c r="H255" s="82"/>
      <c r="I255" s="63"/>
      <c r="J255" s="63"/>
      <c r="K255" s="63"/>
      <c r="L255" s="101"/>
      <c r="M255" s="82" t="s">
        <v>18</v>
      </c>
      <c r="N255" s="60" t="s">
        <v>521</v>
      </c>
      <c r="O255" s="60" t="s">
        <v>48</v>
      </c>
    </row>
    <row r="256" spans="1:15" x14ac:dyDescent="0.25">
      <c r="A256" s="100"/>
      <c r="B256" s="100"/>
      <c r="C256" s="100"/>
      <c r="D256" s="100"/>
      <c r="E256" s="5" t="s">
        <v>20</v>
      </c>
      <c r="F256" s="6">
        <f>SUM(F250:F255)</f>
        <v>763988.91999999993</v>
      </c>
      <c r="G256" s="6">
        <f>SUM(G250:G255)</f>
        <v>630998.13</v>
      </c>
      <c r="H256" s="6"/>
      <c r="I256" s="6">
        <f>SUM(I250:I255)</f>
        <v>0</v>
      </c>
      <c r="J256" s="6">
        <f>SUM(J250:J255)</f>
        <v>0</v>
      </c>
      <c r="K256" s="6">
        <f>SUM(K250:K255)</f>
        <v>0</v>
      </c>
      <c r="L256"/>
    </row>
    <row r="259" spans="1:12" ht="30" x14ac:dyDescent="0.25">
      <c r="E259" s="160"/>
      <c r="F259" s="160" t="s">
        <v>3</v>
      </c>
      <c r="G259" s="160" t="s">
        <v>501</v>
      </c>
      <c r="H259" s="160"/>
      <c r="I259" s="160" t="s">
        <v>502</v>
      </c>
      <c r="J259" s="160" t="s">
        <v>6</v>
      </c>
      <c r="K259" s="160" t="s">
        <v>7</v>
      </c>
      <c r="L259" s="161" t="s">
        <v>503</v>
      </c>
    </row>
    <row r="260" spans="1:12" x14ac:dyDescent="0.25">
      <c r="E260" s="162" t="s">
        <v>20</v>
      </c>
      <c r="F260" s="163">
        <f>F21+F27+F31+F35+F42+F46+F50+F55+F62+F69+F72+F75+F79+F82+F85+F88+F91+F94+F97+F104+F109+F113+F116+F119+F122+F142+F146+F151+F154+F157+F187+F239+F247+F256</f>
        <v>14439040.680000002</v>
      </c>
      <c r="G260" s="163">
        <f>G21+G27+G31+G35+G42+G46+G50+G55+G62+G69+G72+G75+G79+G82+G85+G88+G91+G94+G97+G104+G109+G113+G116+G119+G122+G142+G146+G151+G154+G157+G187+G239+G247+G256</f>
        <v>9407885.3400000017</v>
      </c>
      <c r="H260" s="162"/>
      <c r="I260" s="163">
        <f>I27+I42+I55+I75+I79+I88+I109+I142+I187+I256+I247+I239</f>
        <v>447097.31999999989</v>
      </c>
      <c r="J260" s="163">
        <f>J21+J27+J31+J35+J42+J46+J50+J55+J62+J69+J72+J75+J79+J82+J85+J88+J104+J109+J113+J116+J119+J122+J142+J146+J151+J154+J157+J187+J239+J247+J256</f>
        <v>1017797.3300000001</v>
      </c>
      <c r="K260" s="163">
        <f>K21+K27+K31+K35+K42+K46+K50+K55+K62+K69+K72+K75+K79+K82+K85+K88+K104+K109+K113+K116+K119+K122+K142+K146+K151+K154+K157+K187+K239+K247+K256</f>
        <v>4616684.28</v>
      </c>
      <c r="L260" s="164">
        <f>I260+J260+K260</f>
        <v>6081578.9299999997</v>
      </c>
    </row>
    <row r="261" spans="1:12" x14ac:dyDescent="0.25">
      <c r="G261" s="103"/>
    </row>
    <row r="262" spans="1:12" x14ac:dyDescent="0.25">
      <c r="L262"/>
    </row>
    <row r="263" spans="1:12" x14ac:dyDescent="0.25">
      <c r="F263" s="103"/>
      <c r="G263" s="103"/>
      <c r="L263"/>
    </row>
    <row r="264" spans="1:12" x14ac:dyDescent="0.25">
      <c r="L264"/>
    </row>
    <row r="265" spans="1:12" x14ac:dyDescent="0.25">
      <c r="G265" s="103"/>
      <c r="L265"/>
    </row>
    <row r="266" spans="1:12" x14ac:dyDescent="0.25">
      <c r="L266"/>
    </row>
    <row r="267" spans="1:12" x14ac:dyDescent="0.25">
      <c r="I267" s="103"/>
      <c r="J267" s="103"/>
      <c r="K267" s="103"/>
    </row>
    <row r="269" spans="1:12" x14ac:dyDescent="0.25">
      <c r="G269" s="103"/>
    </row>
    <row r="270" spans="1:12" x14ac:dyDescent="0.25">
      <c r="G270" s="103"/>
    </row>
    <row r="272" spans="1:12" x14ac:dyDescent="0.25">
      <c r="A272" s="242"/>
      <c r="B272" s="242"/>
      <c r="C272" s="242"/>
      <c r="D272" s="242"/>
    </row>
    <row r="273" spans="1:4" x14ac:dyDescent="0.25">
      <c r="A273" s="242"/>
      <c r="B273" s="243"/>
      <c r="C273" s="243"/>
      <c r="D273" s="242"/>
    </row>
    <row r="274" spans="1:4" x14ac:dyDescent="0.25">
      <c r="A274" s="242"/>
      <c r="B274" s="243"/>
      <c r="C274" s="243"/>
      <c r="D274" s="242"/>
    </row>
    <row r="275" spans="1:4" x14ac:dyDescent="0.25">
      <c r="A275" s="242"/>
      <c r="B275" s="243"/>
      <c r="C275" s="243"/>
      <c r="D275" s="242"/>
    </row>
    <row r="276" spans="1:4" x14ac:dyDescent="0.25">
      <c r="A276" s="242"/>
      <c r="B276" s="243"/>
      <c r="C276" s="243"/>
      <c r="D276" s="242"/>
    </row>
    <row r="277" spans="1:4" x14ac:dyDescent="0.25">
      <c r="A277" s="242"/>
      <c r="B277" s="243"/>
      <c r="C277" s="243"/>
      <c r="D277" s="242"/>
    </row>
    <row r="278" spans="1:4" x14ac:dyDescent="0.25">
      <c r="A278" s="242"/>
      <c r="B278" s="243"/>
      <c r="C278" s="243"/>
      <c r="D278" s="242"/>
    </row>
    <row r="279" spans="1:4" x14ac:dyDescent="0.25">
      <c r="A279" s="242"/>
      <c r="B279" s="243"/>
      <c r="C279" s="243"/>
      <c r="D279" s="242"/>
    </row>
    <row r="280" spans="1:4" x14ac:dyDescent="0.25">
      <c r="A280" s="242"/>
      <c r="B280" s="243"/>
      <c r="C280" s="243"/>
      <c r="D280" s="242"/>
    </row>
    <row r="281" spans="1:4" x14ac:dyDescent="0.25">
      <c r="A281" s="242"/>
      <c r="B281" s="242"/>
      <c r="C281" s="242"/>
      <c r="D281" s="242"/>
    </row>
    <row r="282" spans="1:4" x14ac:dyDescent="0.25">
      <c r="A282" s="242"/>
      <c r="B282" s="242"/>
      <c r="C282" s="242"/>
      <c r="D282" s="242"/>
    </row>
    <row r="283" spans="1:4" x14ac:dyDescent="0.25">
      <c r="A283" s="242"/>
      <c r="B283" s="242"/>
      <c r="C283" s="242"/>
      <c r="D283" s="242"/>
    </row>
    <row r="284" spans="1:4" x14ac:dyDescent="0.25">
      <c r="A284" s="242"/>
      <c r="B284" s="243"/>
      <c r="C284" s="243"/>
      <c r="D284" s="242"/>
    </row>
    <row r="285" spans="1:4" x14ac:dyDescent="0.25">
      <c r="A285" s="242"/>
      <c r="B285" s="243"/>
      <c r="C285" s="243"/>
      <c r="D285" s="242"/>
    </row>
    <row r="286" spans="1:4" x14ac:dyDescent="0.25">
      <c r="A286" s="242"/>
      <c r="B286" s="243"/>
      <c r="C286" s="243"/>
      <c r="D286" s="242"/>
    </row>
    <row r="287" spans="1:4" x14ac:dyDescent="0.25">
      <c r="A287" s="242"/>
      <c r="B287" s="243"/>
      <c r="C287" s="243"/>
      <c r="D287" s="242"/>
    </row>
    <row r="288" spans="1:4" x14ac:dyDescent="0.25">
      <c r="A288" s="242"/>
      <c r="B288" s="243"/>
      <c r="C288" s="243"/>
      <c r="D288" s="242"/>
    </row>
    <row r="289" spans="1:4" x14ac:dyDescent="0.25">
      <c r="A289" s="242"/>
      <c r="B289" s="243"/>
      <c r="C289" s="243"/>
      <c r="D289" s="242"/>
    </row>
    <row r="290" spans="1:4" x14ac:dyDescent="0.25">
      <c r="A290" s="242"/>
      <c r="B290" s="243"/>
      <c r="C290" s="243"/>
      <c r="D290" s="242"/>
    </row>
    <row r="291" spans="1:4" x14ac:dyDescent="0.25">
      <c r="A291" s="242"/>
      <c r="B291" s="242"/>
      <c r="C291" s="242"/>
      <c r="D291" s="242"/>
    </row>
    <row r="292" spans="1:4" x14ac:dyDescent="0.25">
      <c r="A292" s="242"/>
      <c r="B292" s="243"/>
      <c r="C292" s="243"/>
      <c r="D292" s="242"/>
    </row>
    <row r="293" spans="1:4" x14ac:dyDescent="0.25">
      <c r="A293" s="242"/>
      <c r="B293" s="242"/>
      <c r="C293" s="244"/>
      <c r="D293" s="242"/>
    </row>
    <row r="294" spans="1:4" x14ac:dyDescent="0.25">
      <c r="A294" s="242"/>
      <c r="B294" s="242"/>
      <c r="C294" s="242"/>
      <c r="D294" s="242"/>
    </row>
    <row r="295" spans="1:4" x14ac:dyDescent="0.25">
      <c r="A295" s="242"/>
      <c r="B295" s="243"/>
      <c r="C295" s="243"/>
      <c r="D295" s="242"/>
    </row>
    <row r="296" spans="1:4" x14ac:dyDescent="0.25">
      <c r="A296" s="242"/>
      <c r="B296" s="243"/>
      <c r="C296" s="243"/>
      <c r="D296" s="242"/>
    </row>
    <row r="297" spans="1:4" x14ac:dyDescent="0.25">
      <c r="A297" s="242"/>
      <c r="B297" s="243"/>
      <c r="C297" s="243"/>
      <c r="D297" s="242"/>
    </row>
    <row r="298" spans="1:4" x14ac:dyDescent="0.25">
      <c r="A298" s="242"/>
      <c r="B298" s="243"/>
      <c r="C298" s="243"/>
      <c r="D298" s="242"/>
    </row>
    <row r="299" spans="1:4" x14ac:dyDescent="0.25">
      <c r="A299" s="242"/>
      <c r="B299" s="243"/>
      <c r="C299" s="243"/>
      <c r="D299" s="242"/>
    </row>
    <row r="300" spans="1:4" x14ac:dyDescent="0.25">
      <c r="A300" s="242"/>
      <c r="B300" s="243"/>
      <c r="C300" s="243"/>
      <c r="D300" s="242"/>
    </row>
    <row r="301" spans="1:4" x14ac:dyDescent="0.25">
      <c r="A301" s="242"/>
      <c r="B301" s="243"/>
      <c r="C301" s="243"/>
      <c r="D301" s="242"/>
    </row>
    <row r="302" spans="1:4" x14ac:dyDescent="0.25">
      <c r="A302" s="242"/>
      <c r="B302" s="242"/>
      <c r="C302" s="242"/>
      <c r="D302" s="242"/>
    </row>
    <row r="303" spans="1:4" x14ac:dyDescent="0.25">
      <c r="A303" s="242"/>
      <c r="B303" s="242"/>
      <c r="C303" s="242"/>
      <c r="D303" s="242"/>
    </row>
    <row r="304" spans="1:4" x14ac:dyDescent="0.25">
      <c r="A304" s="242"/>
      <c r="B304" s="242"/>
      <c r="C304" s="242"/>
      <c r="D304" s="242"/>
    </row>
    <row r="305" spans="1:4" x14ac:dyDescent="0.25">
      <c r="A305" s="242"/>
      <c r="B305" s="242"/>
      <c r="C305" s="242"/>
      <c r="D305" s="242"/>
    </row>
    <row r="306" spans="1:4" x14ac:dyDescent="0.25">
      <c r="A306" s="242"/>
      <c r="B306" s="242"/>
      <c r="C306" s="242"/>
      <c r="D306" s="242"/>
    </row>
    <row r="307" spans="1:4" x14ac:dyDescent="0.25">
      <c r="A307" s="242"/>
      <c r="B307" s="242"/>
      <c r="C307" s="242"/>
      <c r="D307" s="242"/>
    </row>
    <row r="308" spans="1:4" x14ac:dyDescent="0.25">
      <c r="A308" s="242"/>
      <c r="B308" s="242"/>
      <c r="C308" s="242"/>
      <c r="D308" s="242"/>
    </row>
    <row r="309" spans="1:4" x14ac:dyDescent="0.25">
      <c r="A309" s="242"/>
      <c r="B309" s="242"/>
      <c r="C309" s="242"/>
      <c r="D309" s="242"/>
    </row>
    <row r="310" spans="1:4" x14ac:dyDescent="0.25">
      <c r="A310" s="242"/>
      <c r="B310" s="242"/>
      <c r="C310" s="242"/>
      <c r="D310" s="242"/>
    </row>
    <row r="311" spans="1:4" x14ac:dyDescent="0.25">
      <c r="A311" s="242"/>
      <c r="B311" s="242"/>
      <c r="C311" s="242"/>
      <c r="D311" s="242"/>
    </row>
    <row r="312" spans="1:4" x14ac:dyDescent="0.25">
      <c r="A312" s="242"/>
      <c r="B312" s="242"/>
      <c r="C312" s="242"/>
      <c r="D312" s="242"/>
    </row>
    <row r="313" spans="1:4" x14ac:dyDescent="0.25">
      <c r="A313" s="242"/>
      <c r="B313" s="242"/>
      <c r="C313" s="242"/>
      <c r="D313" s="242"/>
    </row>
    <row r="314" spans="1:4" x14ac:dyDescent="0.25">
      <c r="A314" s="242"/>
      <c r="B314" s="242"/>
      <c r="C314" s="242"/>
      <c r="D314" s="242"/>
    </row>
    <row r="315" spans="1:4" x14ac:dyDescent="0.25">
      <c r="A315" s="242"/>
      <c r="B315" s="242"/>
      <c r="C315" s="242"/>
      <c r="D315" s="242"/>
    </row>
    <row r="316" spans="1:4" x14ac:dyDescent="0.25">
      <c r="A316" s="242"/>
      <c r="B316" s="242"/>
      <c r="C316" s="242"/>
      <c r="D316" s="242"/>
    </row>
    <row r="317" spans="1:4" x14ac:dyDescent="0.25">
      <c r="A317" s="242"/>
      <c r="B317" s="242"/>
      <c r="C317" s="242"/>
      <c r="D317" s="242"/>
    </row>
    <row r="318" spans="1:4" x14ac:dyDescent="0.25">
      <c r="A318" s="242"/>
      <c r="B318" s="242"/>
      <c r="C318" s="242"/>
      <c r="D318" s="242"/>
    </row>
    <row r="319" spans="1:4" x14ac:dyDescent="0.25">
      <c r="A319" s="242"/>
      <c r="B319" s="242"/>
      <c r="C319" s="242"/>
      <c r="D319" s="242"/>
    </row>
    <row r="320" spans="1:4" x14ac:dyDescent="0.25">
      <c r="A320" s="242"/>
      <c r="B320" s="242"/>
      <c r="C320" s="242"/>
      <c r="D320" s="242"/>
    </row>
    <row r="321" spans="1:4" x14ac:dyDescent="0.25">
      <c r="A321" s="242"/>
      <c r="B321" s="242"/>
      <c r="C321" s="242"/>
      <c r="D321" s="242"/>
    </row>
    <row r="322" spans="1:4" x14ac:dyDescent="0.25">
      <c r="A322" s="242"/>
      <c r="B322" s="242"/>
      <c r="C322" s="242"/>
      <c r="D322" s="242"/>
    </row>
    <row r="323" spans="1:4" x14ac:dyDescent="0.25">
      <c r="A323" s="242"/>
      <c r="B323" s="242"/>
      <c r="C323" s="242"/>
      <c r="D323" s="242"/>
    </row>
    <row r="324" spans="1:4" x14ac:dyDescent="0.25">
      <c r="A324" s="242"/>
      <c r="B324" s="242"/>
      <c r="C324" s="242"/>
      <c r="D324" s="242"/>
    </row>
    <row r="325" spans="1:4" x14ac:dyDescent="0.25">
      <c r="A325" s="242"/>
      <c r="B325" s="242"/>
      <c r="C325" s="242"/>
      <c r="D325" s="242"/>
    </row>
    <row r="326" spans="1:4" x14ac:dyDescent="0.25">
      <c r="A326" s="242"/>
      <c r="B326" s="242"/>
      <c r="C326" s="242"/>
      <c r="D326" s="242"/>
    </row>
    <row r="327" spans="1:4" x14ac:dyDescent="0.25">
      <c r="A327" s="242"/>
      <c r="B327" s="242"/>
      <c r="C327" s="242"/>
      <c r="D327" s="242"/>
    </row>
    <row r="328" spans="1:4" x14ac:dyDescent="0.25">
      <c r="A328" s="242"/>
      <c r="B328" s="242"/>
      <c r="C328" s="242"/>
      <c r="D328" s="242"/>
    </row>
    <row r="329" spans="1:4" x14ac:dyDescent="0.25">
      <c r="A329" s="242"/>
      <c r="B329" s="242"/>
      <c r="C329" s="242"/>
      <c r="D329" s="242"/>
    </row>
    <row r="330" spans="1:4" x14ac:dyDescent="0.25">
      <c r="A330" s="242"/>
      <c r="B330" s="242"/>
      <c r="C330" s="242"/>
      <c r="D330" s="242"/>
    </row>
    <row r="331" spans="1:4" x14ac:dyDescent="0.25">
      <c r="A331" s="242"/>
      <c r="B331" s="242"/>
      <c r="C331" s="242"/>
      <c r="D331" s="242"/>
    </row>
    <row r="332" spans="1:4" x14ac:dyDescent="0.25">
      <c r="A332" s="242"/>
      <c r="B332" s="242"/>
      <c r="C332" s="242"/>
      <c r="D332" s="242"/>
    </row>
    <row r="333" spans="1:4" x14ac:dyDescent="0.25">
      <c r="A333" s="242"/>
      <c r="B333" s="242"/>
      <c r="C333" s="242"/>
      <c r="D333" s="242"/>
    </row>
    <row r="334" spans="1:4" x14ac:dyDescent="0.25">
      <c r="A334" s="242"/>
      <c r="B334" s="242"/>
      <c r="C334" s="242"/>
      <c r="D334" s="242"/>
    </row>
    <row r="335" spans="1:4" x14ac:dyDescent="0.25">
      <c r="A335" s="242"/>
      <c r="B335" s="242"/>
      <c r="C335" s="242"/>
      <c r="D335" s="242"/>
    </row>
    <row r="336" spans="1:4" x14ac:dyDescent="0.25">
      <c r="A336" s="242"/>
      <c r="B336" s="242"/>
      <c r="C336" s="242"/>
      <c r="D336" s="242"/>
    </row>
    <row r="337" spans="1:4" x14ac:dyDescent="0.25">
      <c r="A337" s="242"/>
      <c r="B337" s="242"/>
      <c r="C337" s="242"/>
      <c r="D337" s="242"/>
    </row>
    <row r="338" spans="1:4" x14ac:dyDescent="0.25">
      <c r="A338" s="242"/>
      <c r="B338" s="242"/>
      <c r="C338" s="242"/>
      <c r="D338" s="242"/>
    </row>
    <row r="339" spans="1:4" x14ac:dyDescent="0.25">
      <c r="A339" s="242"/>
      <c r="B339" s="242"/>
      <c r="C339" s="242"/>
      <c r="D339" s="242"/>
    </row>
    <row r="340" spans="1:4" x14ac:dyDescent="0.25">
      <c r="A340" s="242"/>
      <c r="B340" s="242"/>
      <c r="C340" s="242"/>
      <c r="D340" s="242"/>
    </row>
    <row r="341" spans="1:4" x14ac:dyDescent="0.25">
      <c r="A341" s="242"/>
      <c r="B341" s="242"/>
      <c r="C341" s="242"/>
      <c r="D341" s="242"/>
    </row>
    <row r="342" spans="1:4" x14ac:dyDescent="0.25">
      <c r="A342" s="242"/>
      <c r="B342" s="242"/>
      <c r="C342" s="242"/>
      <c r="D342" s="242"/>
    </row>
    <row r="343" spans="1:4" x14ac:dyDescent="0.25">
      <c r="A343" s="242"/>
      <c r="B343" s="242"/>
      <c r="C343" s="242"/>
      <c r="D343" s="242"/>
    </row>
    <row r="344" spans="1:4" x14ac:dyDescent="0.25">
      <c r="A344" s="242"/>
      <c r="B344" s="242"/>
      <c r="C344" s="242"/>
      <c r="D344" s="242"/>
    </row>
    <row r="345" spans="1:4" x14ac:dyDescent="0.25">
      <c r="A345" s="242"/>
      <c r="B345" s="242"/>
      <c r="C345" s="242"/>
      <c r="D345" s="242"/>
    </row>
    <row r="346" spans="1:4" x14ac:dyDescent="0.25">
      <c r="A346" s="242"/>
      <c r="B346" s="242"/>
      <c r="C346" s="242"/>
      <c r="D346" s="242"/>
    </row>
    <row r="347" spans="1:4" x14ac:dyDescent="0.25">
      <c r="A347" s="242"/>
      <c r="B347" s="242"/>
      <c r="C347" s="242"/>
      <c r="D347" s="242"/>
    </row>
    <row r="348" spans="1:4" x14ac:dyDescent="0.25">
      <c r="A348" s="242"/>
      <c r="B348" s="242"/>
      <c r="C348" s="242"/>
      <c r="D348" s="242"/>
    </row>
    <row r="349" spans="1:4" x14ac:dyDescent="0.25">
      <c r="A349" s="242"/>
      <c r="B349" s="242"/>
      <c r="C349" s="242"/>
      <c r="D349" s="242"/>
    </row>
    <row r="350" spans="1:4" x14ac:dyDescent="0.25">
      <c r="A350" s="242"/>
      <c r="B350" s="242"/>
      <c r="C350" s="242"/>
      <c r="D350" s="242"/>
    </row>
    <row r="351" spans="1:4" x14ac:dyDescent="0.25">
      <c r="A351" s="242"/>
      <c r="B351" s="242"/>
      <c r="C351" s="242"/>
      <c r="D351" s="242"/>
    </row>
    <row r="352" spans="1:4" x14ac:dyDescent="0.25">
      <c r="A352" s="242"/>
      <c r="B352" s="242"/>
      <c r="C352" s="242"/>
      <c r="D352" s="242"/>
    </row>
    <row r="353" spans="1:4" x14ac:dyDescent="0.25">
      <c r="A353" s="242"/>
      <c r="B353" s="242"/>
      <c r="C353" s="242"/>
      <c r="D353" s="242"/>
    </row>
    <row r="354" spans="1:4" x14ac:dyDescent="0.25">
      <c r="A354" s="242"/>
      <c r="B354" s="242"/>
      <c r="C354" s="242"/>
      <c r="D354" s="242"/>
    </row>
    <row r="355" spans="1:4" x14ac:dyDescent="0.25">
      <c r="A355" s="242"/>
      <c r="B355" s="242"/>
      <c r="C355" s="242"/>
      <c r="D355" s="242"/>
    </row>
    <row r="356" spans="1:4" x14ac:dyDescent="0.25">
      <c r="A356" s="242"/>
      <c r="B356" s="242"/>
      <c r="C356" s="242"/>
      <c r="D356" s="242"/>
    </row>
    <row r="357" spans="1:4" x14ac:dyDescent="0.25">
      <c r="A357" s="242"/>
      <c r="B357" s="242"/>
      <c r="C357" s="242"/>
      <c r="D357" s="242"/>
    </row>
    <row r="358" spans="1:4" x14ac:dyDescent="0.25">
      <c r="A358" s="242"/>
      <c r="B358" s="242"/>
      <c r="C358" s="242"/>
      <c r="D358" s="242"/>
    </row>
    <row r="359" spans="1:4" x14ac:dyDescent="0.25">
      <c r="A359" s="242"/>
      <c r="B359" s="242"/>
      <c r="C359" s="242"/>
      <c r="D359" s="242"/>
    </row>
    <row r="360" spans="1:4" x14ac:dyDescent="0.25">
      <c r="A360" s="242"/>
      <c r="B360" s="242"/>
      <c r="C360" s="242"/>
      <c r="D360" s="242"/>
    </row>
    <row r="361" spans="1:4" x14ac:dyDescent="0.25">
      <c r="A361" s="242"/>
      <c r="B361" s="242"/>
      <c r="C361" s="242"/>
      <c r="D361" s="242"/>
    </row>
    <row r="362" spans="1:4" x14ac:dyDescent="0.25">
      <c r="A362" s="242"/>
      <c r="B362" s="242"/>
      <c r="C362" s="242"/>
      <c r="D362" s="242"/>
    </row>
    <row r="363" spans="1:4" x14ac:dyDescent="0.25">
      <c r="A363" s="242"/>
      <c r="B363" s="242"/>
      <c r="C363" s="242"/>
      <c r="D363" s="242"/>
    </row>
    <row r="364" spans="1:4" x14ac:dyDescent="0.25">
      <c r="A364" s="242"/>
      <c r="B364" s="242"/>
      <c r="C364" s="242"/>
      <c r="D364" s="242"/>
    </row>
    <row r="365" spans="1:4" x14ac:dyDescent="0.25">
      <c r="A365" s="242"/>
      <c r="B365" s="242"/>
      <c r="C365" s="242"/>
      <c r="D365" s="242"/>
    </row>
    <row r="366" spans="1:4" x14ac:dyDescent="0.25">
      <c r="A366" s="242"/>
      <c r="B366" s="242"/>
      <c r="C366" s="242"/>
      <c r="D366" s="242"/>
    </row>
    <row r="367" spans="1:4" x14ac:dyDescent="0.25">
      <c r="A367" s="242"/>
      <c r="B367" s="242"/>
      <c r="C367" s="242"/>
      <c r="D367" s="242"/>
    </row>
    <row r="368" spans="1:4" x14ac:dyDescent="0.25">
      <c r="A368" s="242"/>
      <c r="B368" s="242"/>
      <c r="C368" s="242"/>
      <c r="D368" s="242"/>
    </row>
    <row r="369" spans="1:4" x14ac:dyDescent="0.25">
      <c r="A369" s="242"/>
      <c r="B369" s="242"/>
      <c r="C369" s="242"/>
      <c r="D369" s="242"/>
    </row>
    <row r="370" spans="1:4" x14ac:dyDescent="0.25">
      <c r="A370" s="242"/>
      <c r="B370" s="242"/>
      <c r="C370" s="242"/>
      <c r="D370" s="242"/>
    </row>
    <row r="371" spans="1:4" x14ac:dyDescent="0.25">
      <c r="A371" s="242"/>
      <c r="B371" s="242"/>
      <c r="C371" s="242"/>
      <c r="D371" s="242"/>
    </row>
    <row r="372" spans="1:4" x14ac:dyDescent="0.25">
      <c r="A372" s="242"/>
      <c r="B372" s="242"/>
      <c r="C372" s="242"/>
      <c r="D372" s="242"/>
    </row>
    <row r="373" spans="1:4" x14ac:dyDescent="0.25">
      <c r="A373" s="242"/>
      <c r="B373" s="242"/>
      <c r="C373" s="242"/>
      <c r="D373" s="242"/>
    </row>
    <row r="374" spans="1:4" x14ac:dyDescent="0.25">
      <c r="A374" s="242"/>
      <c r="B374" s="242"/>
      <c r="C374" s="242"/>
      <c r="D374" s="242"/>
    </row>
    <row r="375" spans="1:4" x14ac:dyDescent="0.25">
      <c r="A375" s="242"/>
      <c r="B375" s="242"/>
      <c r="C375" s="242"/>
      <c r="D375" s="242"/>
    </row>
    <row r="376" spans="1:4" x14ac:dyDescent="0.25">
      <c r="A376" s="242"/>
      <c r="B376" s="242"/>
      <c r="C376" s="242"/>
      <c r="D376" s="242"/>
    </row>
    <row r="377" spans="1:4" x14ac:dyDescent="0.25">
      <c r="A377" s="242"/>
      <c r="B377" s="242"/>
      <c r="C377" s="242"/>
      <c r="D377" s="242"/>
    </row>
    <row r="378" spans="1:4" x14ac:dyDescent="0.25">
      <c r="A378" s="242"/>
      <c r="B378" s="242"/>
      <c r="C378" s="242"/>
      <c r="D378" s="242"/>
    </row>
    <row r="379" spans="1:4" x14ac:dyDescent="0.25">
      <c r="A379" s="242"/>
      <c r="B379" s="242"/>
      <c r="C379" s="242"/>
      <c r="D379" s="242"/>
    </row>
    <row r="380" spans="1:4" x14ac:dyDescent="0.25">
      <c r="A380" s="242"/>
      <c r="B380" s="242"/>
      <c r="C380" s="242"/>
      <c r="D380" s="242"/>
    </row>
    <row r="381" spans="1:4" x14ac:dyDescent="0.25">
      <c r="A381" s="242"/>
      <c r="B381" s="242"/>
      <c r="C381" s="242"/>
      <c r="D381" s="242"/>
    </row>
    <row r="382" spans="1:4" x14ac:dyDescent="0.25">
      <c r="A382" s="242"/>
      <c r="B382" s="242"/>
      <c r="C382" s="242"/>
      <c r="D382" s="242"/>
    </row>
    <row r="383" spans="1:4" x14ac:dyDescent="0.25">
      <c r="A383" s="242"/>
      <c r="B383" s="242"/>
      <c r="C383" s="242"/>
      <c r="D383" s="242"/>
    </row>
    <row r="384" spans="1:4" x14ac:dyDescent="0.25">
      <c r="A384" s="242"/>
      <c r="B384" s="242"/>
      <c r="C384" s="242"/>
      <c r="D384" s="242"/>
    </row>
    <row r="385" spans="1:4" x14ac:dyDescent="0.25">
      <c r="A385" s="242"/>
      <c r="B385" s="242"/>
      <c r="C385" s="242"/>
      <c r="D385" s="242"/>
    </row>
    <row r="386" spans="1:4" x14ac:dyDescent="0.25">
      <c r="A386" s="242"/>
      <c r="B386" s="242"/>
      <c r="C386" s="242"/>
      <c r="D386" s="242"/>
    </row>
    <row r="387" spans="1:4" x14ac:dyDescent="0.25">
      <c r="A387" s="242"/>
      <c r="B387" s="242"/>
      <c r="C387" s="242"/>
      <c r="D387" s="242"/>
    </row>
    <row r="388" spans="1:4" x14ac:dyDescent="0.25">
      <c r="A388" s="242"/>
      <c r="B388" s="242"/>
      <c r="C388" s="242"/>
      <c r="D388" s="242"/>
    </row>
    <row r="389" spans="1:4" x14ac:dyDescent="0.25">
      <c r="A389" s="242"/>
      <c r="B389" s="242"/>
      <c r="C389" s="242"/>
      <c r="D389" s="242"/>
    </row>
    <row r="390" spans="1:4" x14ac:dyDescent="0.25">
      <c r="A390" s="242"/>
      <c r="B390" s="242"/>
      <c r="C390" s="242"/>
      <c r="D390" s="242"/>
    </row>
    <row r="391" spans="1:4" x14ac:dyDescent="0.25">
      <c r="A391" s="242"/>
      <c r="B391" s="242"/>
      <c r="C391" s="242"/>
      <c r="D391" s="242"/>
    </row>
    <row r="392" spans="1:4" x14ac:dyDescent="0.25">
      <c r="A392" s="242"/>
      <c r="B392" s="242"/>
      <c r="C392" s="242"/>
      <c r="D392" s="242"/>
    </row>
    <row r="393" spans="1:4" x14ac:dyDescent="0.25">
      <c r="A393" s="242"/>
      <c r="B393" s="242"/>
      <c r="C393" s="242"/>
      <c r="D393" s="242"/>
    </row>
    <row r="394" spans="1:4" x14ac:dyDescent="0.25">
      <c r="A394" s="242"/>
      <c r="B394" s="242"/>
      <c r="C394" s="242"/>
      <c r="D394" s="242"/>
    </row>
    <row r="395" spans="1:4" x14ac:dyDescent="0.25">
      <c r="A395" s="242"/>
      <c r="B395" s="242"/>
      <c r="C395" s="242"/>
      <c r="D395" s="242"/>
    </row>
    <row r="396" spans="1:4" x14ac:dyDescent="0.25">
      <c r="A396" s="242"/>
      <c r="B396" s="242"/>
      <c r="C396" s="242"/>
      <c r="D396" s="242"/>
    </row>
    <row r="397" spans="1:4" x14ac:dyDescent="0.25">
      <c r="A397" s="242"/>
      <c r="B397" s="242"/>
      <c r="C397" s="242"/>
      <c r="D397" s="242"/>
    </row>
    <row r="398" spans="1:4" x14ac:dyDescent="0.25">
      <c r="A398" s="242"/>
      <c r="B398" s="242"/>
      <c r="C398" s="242"/>
      <c r="D398" s="242"/>
    </row>
    <row r="399" spans="1:4" x14ac:dyDescent="0.25">
      <c r="A399" s="242"/>
      <c r="B399" s="242"/>
      <c r="C399" s="242"/>
      <c r="D399" s="242"/>
    </row>
    <row r="400" spans="1:4" x14ac:dyDescent="0.25">
      <c r="A400" s="242"/>
      <c r="B400" s="242"/>
      <c r="C400" s="242"/>
      <c r="D400" s="242"/>
    </row>
    <row r="401" spans="1:4" x14ac:dyDescent="0.25">
      <c r="A401" s="242"/>
      <c r="B401" s="242"/>
      <c r="C401" s="242"/>
      <c r="D401" s="242"/>
    </row>
    <row r="402" spans="1:4" x14ac:dyDescent="0.25">
      <c r="A402" s="242"/>
      <c r="B402" s="242"/>
      <c r="C402" s="242"/>
      <c r="D402" s="242"/>
    </row>
    <row r="403" spans="1:4" x14ac:dyDescent="0.25">
      <c r="A403" s="242"/>
      <c r="B403" s="242"/>
      <c r="C403" s="242"/>
      <c r="D403" s="242"/>
    </row>
    <row r="404" spans="1:4" x14ac:dyDescent="0.25">
      <c r="A404" s="242"/>
      <c r="B404" s="242"/>
      <c r="C404" s="242"/>
      <c r="D404" s="242"/>
    </row>
    <row r="405" spans="1:4" x14ac:dyDescent="0.25">
      <c r="A405" s="242"/>
      <c r="B405" s="242"/>
      <c r="C405" s="242"/>
      <c r="D405" s="242"/>
    </row>
    <row r="406" spans="1:4" x14ac:dyDescent="0.25">
      <c r="A406" s="242"/>
      <c r="B406" s="242"/>
      <c r="C406" s="242"/>
      <c r="D406" s="242"/>
    </row>
    <row r="407" spans="1:4" x14ac:dyDescent="0.25">
      <c r="A407" s="242"/>
      <c r="B407" s="242"/>
      <c r="C407" s="242"/>
      <c r="D407" s="242"/>
    </row>
    <row r="408" spans="1:4" x14ac:dyDescent="0.25">
      <c r="A408" s="242"/>
      <c r="B408" s="242"/>
      <c r="C408" s="242"/>
      <c r="D408" s="242"/>
    </row>
    <row r="409" spans="1:4" x14ac:dyDescent="0.25">
      <c r="A409" s="242"/>
      <c r="B409" s="242"/>
      <c r="C409" s="242"/>
      <c r="D409" s="242"/>
    </row>
    <row r="410" spans="1:4" x14ac:dyDescent="0.25">
      <c r="A410" s="242"/>
      <c r="B410" s="242"/>
      <c r="C410" s="242"/>
      <c r="D410" s="242"/>
    </row>
    <row r="411" spans="1:4" x14ac:dyDescent="0.25">
      <c r="A411" s="242"/>
      <c r="B411" s="242"/>
      <c r="C411" s="242"/>
      <c r="D411" s="242"/>
    </row>
    <row r="412" spans="1:4" x14ac:dyDescent="0.25">
      <c r="A412" s="242"/>
      <c r="B412" s="242"/>
      <c r="C412" s="242"/>
      <c r="D412" s="242"/>
    </row>
    <row r="413" spans="1:4" x14ac:dyDescent="0.25">
      <c r="A413" s="242"/>
      <c r="B413" s="242"/>
      <c r="C413" s="242"/>
      <c r="D413" s="242"/>
    </row>
    <row r="414" spans="1:4" x14ac:dyDescent="0.25">
      <c r="A414" s="242"/>
      <c r="B414" s="242"/>
      <c r="C414" s="242"/>
      <c r="D414" s="242"/>
    </row>
    <row r="415" spans="1:4" x14ac:dyDescent="0.25">
      <c r="A415" s="242"/>
      <c r="B415" s="242"/>
      <c r="C415" s="242"/>
      <c r="D415" s="242"/>
    </row>
    <row r="416" spans="1:4" x14ac:dyDescent="0.25">
      <c r="A416" s="242"/>
      <c r="B416" s="242"/>
      <c r="C416" s="242"/>
      <c r="D416" s="242"/>
    </row>
    <row r="417" spans="1:4" x14ac:dyDescent="0.25">
      <c r="A417" s="242"/>
      <c r="B417" s="242"/>
      <c r="C417" s="242"/>
      <c r="D417" s="242"/>
    </row>
    <row r="418" spans="1:4" x14ac:dyDescent="0.25">
      <c r="A418" s="242"/>
      <c r="B418" s="242"/>
      <c r="C418" s="242"/>
      <c r="D418" s="242"/>
    </row>
    <row r="419" spans="1:4" x14ac:dyDescent="0.25">
      <c r="A419" s="242"/>
      <c r="B419" s="242"/>
      <c r="C419" s="242"/>
      <c r="D419" s="242"/>
    </row>
    <row r="420" spans="1:4" x14ac:dyDescent="0.25">
      <c r="A420" s="242"/>
      <c r="B420" s="242"/>
      <c r="C420" s="242"/>
      <c r="D420" s="242"/>
    </row>
    <row r="421" spans="1:4" x14ac:dyDescent="0.25">
      <c r="A421" s="242"/>
      <c r="B421" s="242"/>
      <c r="C421" s="242"/>
      <c r="D421" s="242"/>
    </row>
    <row r="422" spans="1:4" x14ac:dyDescent="0.25">
      <c r="A422" s="242"/>
      <c r="B422" s="242"/>
      <c r="C422" s="242"/>
      <c r="D422" s="242"/>
    </row>
    <row r="423" spans="1:4" x14ac:dyDescent="0.25">
      <c r="A423" s="242"/>
      <c r="B423" s="242"/>
      <c r="C423" s="242"/>
      <c r="D423" s="242"/>
    </row>
    <row r="424" spans="1:4" x14ac:dyDescent="0.25">
      <c r="A424" s="242"/>
      <c r="B424" s="242"/>
      <c r="C424" s="242"/>
      <c r="D424" s="242"/>
    </row>
    <row r="425" spans="1:4" x14ac:dyDescent="0.25">
      <c r="A425" s="242"/>
      <c r="B425" s="242"/>
      <c r="C425" s="242"/>
      <c r="D425" s="242"/>
    </row>
    <row r="426" spans="1:4" x14ac:dyDescent="0.25">
      <c r="A426" s="242"/>
      <c r="B426" s="242"/>
      <c r="C426" s="242"/>
      <c r="D426" s="242"/>
    </row>
    <row r="427" spans="1:4" x14ac:dyDescent="0.25">
      <c r="A427" s="242"/>
      <c r="B427" s="242"/>
      <c r="C427" s="242"/>
      <c r="D427" s="242"/>
    </row>
    <row r="428" spans="1:4" x14ac:dyDescent="0.25">
      <c r="A428" s="242"/>
      <c r="B428" s="242"/>
      <c r="C428" s="242"/>
      <c r="D428" s="242"/>
    </row>
    <row r="429" spans="1:4" x14ac:dyDescent="0.25">
      <c r="A429" s="242"/>
      <c r="B429" s="242"/>
      <c r="C429" s="242"/>
      <c r="D429" s="242"/>
    </row>
    <row r="430" spans="1:4" x14ac:dyDescent="0.25">
      <c r="A430" s="242"/>
      <c r="B430" s="242"/>
      <c r="C430" s="242"/>
      <c r="D430" s="242"/>
    </row>
    <row r="431" spans="1:4" x14ac:dyDescent="0.25">
      <c r="A431" s="242"/>
      <c r="B431" s="242"/>
      <c r="C431" s="242"/>
      <c r="D431" s="242"/>
    </row>
    <row r="432" spans="1:4" x14ac:dyDescent="0.25">
      <c r="A432" s="242"/>
      <c r="B432" s="242"/>
      <c r="C432" s="242"/>
      <c r="D432" s="242"/>
    </row>
    <row r="433" spans="1:4" x14ac:dyDescent="0.25">
      <c r="A433" s="242"/>
      <c r="B433" s="242"/>
      <c r="C433" s="242"/>
      <c r="D433" s="242"/>
    </row>
    <row r="434" spans="1:4" x14ac:dyDescent="0.25">
      <c r="A434" s="242"/>
      <c r="B434" s="242"/>
      <c r="C434" s="242"/>
      <c r="D434" s="242"/>
    </row>
    <row r="435" spans="1:4" x14ac:dyDescent="0.25">
      <c r="A435" s="242"/>
      <c r="B435" s="242"/>
      <c r="C435" s="242"/>
      <c r="D435" s="242"/>
    </row>
    <row r="436" spans="1:4" x14ac:dyDescent="0.25">
      <c r="A436" s="242"/>
      <c r="B436" s="242"/>
      <c r="C436" s="242"/>
      <c r="D436" s="242"/>
    </row>
    <row r="437" spans="1:4" x14ac:dyDescent="0.25">
      <c r="A437" s="242"/>
      <c r="B437" s="242"/>
      <c r="C437" s="242"/>
      <c r="D437" s="242"/>
    </row>
    <row r="438" spans="1:4" x14ac:dyDescent="0.25">
      <c r="A438" s="242"/>
      <c r="B438" s="242"/>
      <c r="C438" s="242"/>
      <c r="D438" s="242"/>
    </row>
    <row r="439" spans="1:4" x14ac:dyDescent="0.25">
      <c r="A439" s="242"/>
      <c r="B439" s="242"/>
      <c r="C439" s="242"/>
      <c r="D439" s="242"/>
    </row>
    <row r="440" spans="1:4" x14ac:dyDescent="0.25">
      <c r="A440" s="242"/>
      <c r="B440" s="242"/>
      <c r="C440" s="242"/>
      <c r="D440" s="242"/>
    </row>
    <row r="441" spans="1:4" x14ac:dyDescent="0.25">
      <c r="A441" s="242"/>
      <c r="B441" s="242"/>
      <c r="C441" s="242"/>
      <c r="D441" s="242"/>
    </row>
    <row r="442" spans="1:4" x14ac:dyDescent="0.25">
      <c r="A442" s="242"/>
      <c r="B442" s="242"/>
      <c r="C442" s="242"/>
      <c r="D442" s="242"/>
    </row>
    <row r="443" spans="1:4" x14ac:dyDescent="0.25">
      <c r="A443" s="242"/>
      <c r="B443" s="242"/>
      <c r="C443" s="242"/>
      <c r="D443" s="242"/>
    </row>
    <row r="444" spans="1:4" x14ac:dyDescent="0.25">
      <c r="A444" s="242"/>
      <c r="B444" s="242"/>
      <c r="C444" s="242"/>
      <c r="D444" s="242"/>
    </row>
    <row r="445" spans="1:4" x14ac:dyDescent="0.25">
      <c r="A445" s="242"/>
      <c r="B445" s="242"/>
      <c r="C445" s="242"/>
      <c r="D445" s="242"/>
    </row>
    <row r="446" spans="1:4" x14ac:dyDescent="0.25">
      <c r="A446" s="242"/>
      <c r="B446" s="242"/>
      <c r="C446" s="242"/>
      <c r="D446" s="242"/>
    </row>
    <row r="447" spans="1:4" x14ac:dyDescent="0.25">
      <c r="A447" s="242"/>
      <c r="B447" s="242"/>
      <c r="C447" s="242"/>
      <c r="D447" s="242"/>
    </row>
    <row r="1048576" spans="13:13" x14ac:dyDescent="0.25">
      <c r="M1048576" s="157"/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A84-6DA3-4B17-ACEA-539F049A64D5}">
  <dimension ref="G1:G161"/>
  <sheetViews>
    <sheetView tabSelected="1" topLeftCell="A129" zoomScale="85" zoomScaleNormal="85" workbookViewId="0">
      <selection activeCell="D184" sqref="D184"/>
    </sheetView>
  </sheetViews>
  <sheetFormatPr defaultRowHeight="15" x14ac:dyDescent="0.25"/>
  <cols>
    <col min="1" max="1" width="149.42578125" customWidth="1"/>
  </cols>
  <sheetData>
    <row r="1" ht="13.5" customHeight="1" x14ac:dyDescent="0.25"/>
    <row r="2" ht="15" customHeight="1" x14ac:dyDescent="0.25"/>
    <row r="3" ht="15" customHeight="1" x14ac:dyDescent="0.25"/>
    <row r="4" ht="13.5" customHeight="1" x14ac:dyDescent="0.25"/>
    <row r="5" ht="12.75" customHeight="1" x14ac:dyDescent="0.25"/>
    <row r="6" ht="12" customHeight="1" x14ac:dyDescent="0.25"/>
    <row r="7" ht="11.25" customHeight="1" x14ac:dyDescent="0.25"/>
    <row r="8" ht="15" customHeight="1" x14ac:dyDescent="0.25"/>
    <row r="9" ht="15.75" customHeight="1" x14ac:dyDescent="0.25"/>
    <row r="10" ht="13.5" customHeight="1" x14ac:dyDescent="0.25"/>
    <row r="11" ht="12" customHeight="1" x14ac:dyDescent="0.25"/>
    <row r="12" ht="15" customHeight="1" x14ac:dyDescent="0.25"/>
    <row r="13" ht="11.25" customHeight="1" x14ac:dyDescent="0.25"/>
    <row r="14" ht="12" customHeight="1" x14ac:dyDescent="0.25"/>
    <row r="15" ht="14.25" customHeight="1" x14ac:dyDescent="0.25"/>
    <row r="16" ht="15.75" customHeight="1" x14ac:dyDescent="0.25"/>
    <row r="17" spans="7:7" ht="12.75" customHeight="1" x14ac:dyDescent="0.25"/>
    <row r="18" spans="7:7" ht="15.75" customHeight="1" x14ac:dyDescent="0.25"/>
    <row r="19" spans="7:7" ht="17.25" customHeight="1" x14ac:dyDescent="0.25"/>
    <row r="20" spans="7:7" ht="15.75" customHeight="1" x14ac:dyDescent="0.25"/>
    <row r="21" spans="7:7" ht="14.25" customHeight="1" x14ac:dyDescent="0.25"/>
    <row r="22" spans="7:7" ht="12.75" customHeight="1" x14ac:dyDescent="0.25"/>
    <row r="23" spans="7:7" ht="15" customHeight="1" x14ac:dyDescent="0.25">
      <c r="G23" t="s">
        <v>524</v>
      </c>
    </row>
    <row r="24" spans="7:7" ht="16.5" customHeight="1" x14ac:dyDescent="0.25"/>
    <row r="25" spans="7:7" ht="14.25" customHeight="1" x14ac:dyDescent="0.25"/>
    <row r="26" spans="7:7" ht="16.5" customHeight="1" x14ac:dyDescent="0.25"/>
    <row r="27" spans="7:7" ht="14.25" customHeight="1" x14ac:dyDescent="0.25"/>
    <row r="28" spans="7:7" ht="15" customHeight="1" x14ac:dyDescent="0.25"/>
    <row r="29" spans="7:7" ht="11.25" customHeight="1" x14ac:dyDescent="0.25"/>
    <row r="30" spans="7:7" ht="15.75" customHeight="1" x14ac:dyDescent="0.25"/>
    <row r="31" spans="7:7" ht="14.25" customHeight="1" x14ac:dyDescent="0.25"/>
    <row r="32" spans="7:7" ht="15.75" customHeight="1" x14ac:dyDescent="0.25"/>
    <row r="33" ht="15" customHeight="1" x14ac:dyDescent="0.25"/>
    <row r="34" ht="15" customHeight="1" x14ac:dyDescent="0.25"/>
    <row r="35" ht="15" customHeight="1" x14ac:dyDescent="0.25"/>
    <row r="36" ht="14.25" customHeight="1" x14ac:dyDescent="0.25"/>
    <row r="37" ht="13.5" customHeight="1" x14ac:dyDescent="0.25"/>
    <row r="38" ht="13.5" customHeight="1" x14ac:dyDescent="0.25"/>
    <row r="39" ht="17.25" customHeight="1" x14ac:dyDescent="0.25"/>
    <row r="40" ht="15" customHeight="1" x14ac:dyDescent="0.25"/>
    <row r="41" ht="15" customHeight="1" x14ac:dyDescent="0.25"/>
    <row r="42" ht="18.75" customHeight="1" x14ac:dyDescent="0.25"/>
    <row r="43" ht="15.75" customHeight="1" x14ac:dyDescent="0.25"/>
    <row r="44" ht="15.75" customHeight="1" x14ac:dyDescent="0.25"/>
    <row r="45" ht="12.75" customHeight="1" x14ac:dyDescent="0.25"/>
    <row r="46" ht="16.5" customHeight="1" x14ac:dyDescent="0.25"/>
    <row r="47" ht="16.5" customHeight="1" x14ac:dyDescent="0.25"/>
    <row r="48" ht="15.75" customHeight="1" x14ac:dyDescent="0.25"/>
    <row r="49" ht="15" customHeight="1" x14ac:dyDescent="0.25"/>
    <row r="50" ht="15.75" customHeight="1" x14ac:dyDescent="0.25"/>
    <row r="51" ht="14.25" customHeight="1" x14ac:dyDescent="0.25"/>
    <row r="52" ht="15" customHeight="1" x14ac:dyDescent="0.25"/>
    <row r="53" ht="13.5" customHeight="1" x14ac:dyDescent="0.25"/>
    <row r="54" ht="13.5" customHeight="1" x14ac:dyDescent="0.25"/>
    <row r="55" ht="17.25" customHeight="1" x14ac:dyDescent="0.25"/>
    <row r="56" ht="15" customHeight="1" x14ac:dyDescent="0.25"/>
    <row r="57" ht="18" customHeight="1" x14ac:dyDescent="0.25"/>
    <row r="58" ht="15" customHeight="1" x14ac:dyDescent="0.25"/>
    <row r="59" ht="14.25" customHeight="1" x14ac:dyDescent="0.25"/>
    <row r="60" ht="14.25" customHeight="1" x14ac:dyDescent="0.25"/>
    <row r="61" ht="18" customHeight="1" x14ac:dyDescent="0.25"/>
    <row r="62" ht="15" customHeight="1" x14ac:dyDescent="0.25"/>
    <row r="63" ht="12" customHeight="1" x14ac:dyDescent="0.25"/>
    <row r="64" ht="18" customHeight="1" x14ac:dyDescent="0.25"/>
    <row r="65" ht="16.5" customHeight="1" x14ac:dyDescent="0.25"/>
    <row r="66" ht="16.5" customHeight="1" x14ac:dyDescent="0.25"/>
    <row r="67" ht="15.75" customHeight="1" x14ac:dyDescent="0.25"/>
    <row r="68" ht="14.25" customHeight="1" x14ac:dyDescent="0.25"/>
    <row r="69" ht="15.75" customHeight="1" x14ac:dyDescent="0.25"/>
    <row r="70" ht="15" customHeight="1" x14ac:dyDescent="0.25"/>
    <row r="71" ht="18" customHeight="1" x14ac:dyDescent="0.25"/>
    <row r="72" ht="16.5" customHeight="1" x14ac:dyDescent="0.25"/>
    <row r="73" ht="18" customHeight="1" x14ac:dyDescent="0.25"/>
    <row r="74" ht="15.75" customHeight="1" x14ac:dyDescent="0.25"/>
    <row r="75" ht="20.25" customHeight="1" x14ac:dyDescent="0.25"/>
    <row r="76" ht="15.75" customHeight="1" x14ac:dyDescent="0.25"/>
    <row r="77" ht="18.75" customHeight="1" x14ac:dyDescent="0.25"/>
    <row r="78" ht="18.75" customHeight="1" x14ac:dyDescent="0.25"/>
    <row r="79" ht="18.75" customHeight="1" x14ac:dyDescent="0.25"/>
    <row r="80" ht="16.5" customHeight="1" x14ac:dyDescent="0.25"/>
    <row r="81" ht="20.25" customHeight="1" x14ac:dyDescent="0.25"/>
    <row r="82" ht="18" customHeight="1" x14ac:dyDescent="0.25"/>
    <row r="83" ht="20.25" customHeight="1" x14ac:dyDescent="0.25"/>
    <row r="84" ht="18" customHeight="1" x14ac:dyDescent="0.25"/>
    <row r="85" ht="15.75" customHeight="1" x14ac:dyDescent="0.25"/>
    <row r="86" ht="18" customHeight="1" x14ac:dyDescent="0.25"/>
    <row r="87" ht="18" customHeight="1" x14ac:dyDescent="0.25"/>
    <row r="88" ht="18.75" customHeight="1" x14ac:dyDescent="0.25"/>
    <row r="89" ht="18" customHeight="1" x14ac:dyDescent="0.25"/>
    <row r="90" ht="15" customHeight="1" x14ac:dyDescent="0.25"/>
    <row r="91" ht="15.75" customHeight="1" x14ac:dyDescent="0.25"/>
    <row r="92" ht="16.5" customHeight="1" x14ac:dyDescent="0.25"/>
    <row r="93" ht="20.25" customHeight="1" x14ac:dyDescent="0.25"/>
    <row r="94" ht="18" customHeight="1" x14ac:dyDescent="0.25"/>
    <row r="95" ht="18.75" customHeight="1" x14ac:dyDescent="0.25"/>
    <row r="96" ht="15" customHeight="1" x14ac:dyDescent="0.25"/>
    <row r="97" ht="21" customHeight="1" x14ac:dyDescent="0.25"/>
    <row r="98" ht="15" customHeight="1" x14ac:dyDescent="0.25"/>
    <row r="99" ht="16.5" customHeight="1" x14ac:dyDescent="0.25"/>
    <row r="100" ht="19.5" customHeight="1" x14ac:dyDescent="0.25"/>
    <row r="101" ht="15" customHeight="1" x14ac:dyDescent="0.25"/>
    <row r="102" ht="16.5" customHeight="1" x14ac:dyDescent="0.25"/>
    <row r="103" ht="19.5" customHeight="1" x14ac:dyDescent="0.25"/>
    <row r="104" ht="13.5" customHeight="1" x14ac:dyDescent="0.25"/>
    <row r="105" ht="19.5" customHeight="1" x14ac:dyDescent="0.25"/>
    <row r="106" ht="18.75" customHeight="1" x14ac:dyDescent="0.25"/>
    <row r="107" ht="18" customHeight="1" x14ac:dyDescent="0.25"/>
    <row r="108" ht="15.75" customHeight="1" x14ac:dyDescent="0.25"/>
    <row r="109" ht="18" customHeight="1" x14ac:dyDescent="0.25"/>
    <row r="110" ht="20.25" customHeight="1" x14ac:dyDescent="0.25"/>
    <row r="111" ht="18.75" customHeight="1" x14ac:dyDescent="0.25"/>
    <row r="112" ht="16.5" customHeight="1" x14ac:dyDescent="0.25"/>
    <row r="113" ht="15.75" customHeight="1" x14ac:dyDescent="0.25"/>
    <row r="114" ht="18" customHeight="1" x14ac:dyDescent="0.25"/>
    <row r="115" ht="19.5" customHeight="1" x14ac:dyDescent="0.25"/>
    <row r="116" ht="15" customHeight="1" x14ac:dyDescent="0.25"/>
    <row r="117" ht="16.5" customHeight="1" x14ac:dyDescent="0.25"/>
    <row r="118" ht="15" customHeight="1" x14ac:dyDescent="0.25"/>
    <row r="119" ht="16.5" customHeight="1" x14ac:dyDescent="0.25"/>
    <row r="120" ht="13.5" customHeight="1" x14ac:dyDescent="0.25"/>
    <row r="121" ht="18.75" customHeight="1" x14ac:dyDescent="0.25"/>
    <row r="122" ht="16.5" customHeight="1" x14ac:dyDescent="0.25"/>
    <row r="123" ht="19.5" customHeight="1" x14ac:dyDescent="0.25"/>
    <row r="124" ht="18.75" customHeight="1" x14ac:dyDescent="0.25"/>
    <row r="125" ht="18.75" customHeight="1" x14ac:dyDescent="0.25"/>
    <row r="126" ht="20.25" customHeight="1" x14ac:dyDescent="0.25"/>
    <row r="127" ht="19.5" customHeight="1" x14ac:dyDescent="0.25"/>
    <row r="161" ht="15" customHeight="1" x14ac:dyDescent="0.25"/>
  </sheetData>
  <sortState xmlns:xlrd2="http://schemas.microsoft.com/office/spreadsheetml/2017/richdata2" ref="A1:A183">
    <sortCondition ref="A1:A1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1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David.Sterchele</dc:creator>
  <cp:lastModifiedBy>irene.gasparella</cp:lastModifiedBy>
  <cp:lastPrinted>2022-10-11T13:28:00Z</cp:lastPrinted>
  <dcterms:created xsi:type="dcterms:W3CDTF">2019-08-26T12:23:49Z</dcterms:created>
  <dcterms:modified xsi:type="dcterms:W3CDTF">2023-01-09T09:37:03Z</dcterms:modified>
</cp:coreProperties>
</file>